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35" windowWidth="15180" windowHeight="9240"/>
  </bookViews>
  <sheets>
    <sheet name="Andata" sheetId="1" r:id="rId1"/>
    <sheet name="Ritorno" sheetId="2" r:id="rId2"/>
    <sheet name="Calcolo Percorr" sheetId="6" r:id="rId3"/>
  </sheets>
  <definedNames>
    <definedName name="_xlnm.Print_Area" localSheetId="2">'Calcolo Percorr'!$A$1:$J$40</definedName>
    <definedName name="_xlnm.Print_Area" localSheetId="1">Ritorno!$A$8:$F$29</definedName>
    <definedName name="_xlnm.Print_Titles" localSheetId="1">Ritorno!$A:$A</definedName>
  </definedNames>
  <calcPr calcId="145621"/>
</workbook>
</file>

<file path=xl/calcChain.xml><?xml version="1.0" encoding="utf-8"?>
<calcChain xmlns="http://schemas.openxmlformats.org/spreadsheetml/2006/main">
  <c r="N35" i="1"/>
  <c r="N19"/>
  <c r="J75"/>
  <c r="I75"/>
  <c r="G75"/>
  <c r="F75"/>
  <c r="E75"/>
  <c r="D75"/>
  <c r="J63"/>
  <c r="I63"/>
  <c r="G63"/>
  <c r="F63"/>
  <c r="E63"/>
  <c r="D63"/>
  <c r="O35"/>
  <c r="M35"/>
  <c r="L35"/>
  <c r="K35"/>
  <c r="J35"/>
  <c r="H35"/>
  <c r="G35"/>
  <c r="F35"/>
  <c r="E35"/>
  <c r="O19"/>
  <c r="M19"/>
  <c r="L19"/>
  <c r="K19"/>
  <c r="J19"/>
  <c r="H19"/>
  <c r="G19"/>
  <c r="F19"/>
  <c r="D19"/>
  <c r="F50" l="1"/>
  <c r="F5"/>
  <c r="C6" i="2"/>
  <c r="C5" s="1"/>
  <c r="D6"/>
  <c r="D5" s="1"/>
  <c r="D26"/>
  <c r="C26"/>
  <c r="E12" s="1"/>
  <c r="C51"/>
  <c r="D51"/>
  <c r="D77"/>
  <c r="C77"/>
  <c r="D107"/>
  <c r="E107"/>
  <c r="J9" i="6"/>
  <c r="C107" i="2"/>
  <c r="C4" l="1"/>
  <c r="C3" s="1"/>
  <c r="D4"/>
  <c r="D3" s="1"/>
  <c r="D2" s="1"/>
  <c r="E62"/>
  <c r="E92"/>
  <c r="E37"/>
  <c r="J30" i="6"/>
  <c r="C2" i="2" l="1"/>
  <c r="E2" s="1"/>
  <c r="E3"/>
</calcChain>
</file>

<file path=xl/sharedStrings.xml><?xml version="1.0" encoding="utf-8"?>
<sst xmlns="http://schemas.openxmlformats.org/spreadsheetml/2006/main" count="245" uniqueCount="67">
  <si>
    <t>Servizi minimi Provincia di MATERA</t>
  </si>
  <si>
    <t>Tipo Corsa</t>
  </si>
  <si>
    <t>Frequenza</t>
  </si>
  <si>
    <t>Giorni</t>
  </si>
  <si>
    <t>Km</t>
  </si>
  <si>
    <t>Corse Bis</t>
  </si>
  <si>
    <t>Stazionamenti</t>
  </si>
  <si>
    <t>Km Effettuati</t>
  </si>
  <si>
    <t>Quadro delle Corse: RITORNO</t>
  </si>
  <si>
    <t>Totale km Quadro</t>
  </si>
  <si>
    <t>Totale km Linea</t>
  </si>
  <si>
    <t>CONSORZIO TRASPORTI AZIENDE BASILICATA</t>
  </si>
  <si>
    <t>RETE DEI SERVIZI DI TRASPORTO PUBBLICO LOCALE DELLA PROVINCIA DI MATERA</t>
  </si>
  <si>
    <t>Lunghezza del tratto in Km</t>
  </si>
  <si>
    <t>Numero delle corse</t>
  </si>
  <si>
    <t>Categoria e giorni di esecizio (1)</t>
  </si>
  <si>
    <t>Percorrenza annua in Km.</t>
  </si>
  <si>
    <t>G</t>
  </si>
  <si>
    <t>F</t>
  </si>
  <si>
    <t>Fs</t>
  </si>
  <si>
    <t>Sc.</t>
  </si>
  <si>
    <t>F.escl. S.</t>
  </si>
  <si>
    <t>Sabato</t>
  </si>
  <si>
    <t>A</t>
  </si>
  <si>
    <t>Totale Km.</t>
  </si>
  <si>
    <t>1)  G:Giornaliera (365 gg); F: Feriale (305 gg); Fs: Festiva (60gg); B: Balneare (62gg); Sc: Scolastica (215 gg); F.esl.S.: Feriale dal Lunedì al Venerdì (255 gg); F. Non Sc.: Feriale nel periodo non scolastico (90 gg.); A: Agricola (max 180gg)</t>
  </si>
  <si>
    <t>Programma di esercizio dell'anno ………</t>
  </si>
  <si>
    <t>Ordinaria</t>
  </si>
  <si>
    <t>Servizio Aggiuntivo Matera-Aeroporto Bari Palese (determinazione n. 40 del 22/03/2010)</t>
  </si>
  <si>
    <t>Giornal.</t>
  </si>
  <si>
    <t>Matera</t>
  </si>
  <si>
    <t>Altamura</t>
  </si>
  <si>
    <t>Bari Palese</t>
  </si>
  <si>
    <t>00.30</t>
  </si>
  <si>
    <t xml:space="preserve">La linea è stata istituita con determinazione n. 40 22/03/2010, con inizio dal 1° aprile 2010 e intensificata con determinazione n.      Del        con inizio dal 16 agosto 2010. </t>
  </si>
  <si>
    <t xml:space="preserve">Servizio Aggiuntivo Matera-Aeroporto Bari Palese </t>
  </si>
  <si>
    <t>sospensione della terza coppia di corse con nota n. 28020 del 11/08/2010</t>
  </si>
  <si>
    <t>R2853</t>
  </si>
  <si>
    <t>R2854</t>
  </si>
  <si>
    <t>R2855</t>
  </si>
  <si>
    <t xml:space="preserve">Linea 410: Matera - Aeroporto Bari Palese </t>
  </si>
  <si>
    <t>21.30</t>
  </si>
  <si>
    <t>22.20</t>
  </si>
  <si>
    <t>22.45</t>
  </si>
  <si>
    <t>16.15</t>
  </si>
  <si>
    <t>17.30</t>
  </si>
  <si>
    <t>17.05</t>
  </si>
  <si>
    <t>Modifica di orario apportata su richiesta della Provincia. Trasmessa in data 2/12/2013</t>
  </si>
  <si>
    <t>Approvata con nota n. 38068 del 5/12/2013</t>
  </si>
  <si>
    <t>Modifica annullata con la nota n. 40069 del 19/12/2013</t>
  </si>
  <si>
    <t>Modifica di orario proposta aella Provincia in sostitizione dellas precedente. Trasmessa in data 20/12/2013</t>
  </si>
  <si>
    <t>16.50</t>
  </si>
  <si>
    <t>Modifica non attuata</t>
  </si>
  <si>
    <t>Matera - p.zza Moro</t>
  </si>
  <si>
    <t>Altamura - via Maratea (angolo via Spoleto Bar California)</t>
  </si>
  <si>
    <r>
      <rPr>
        <b/>
        <sz val="9"/>
        <rFont val="Calibri"/>
        <family val="2"/>
        <scheme val="minor"/>
      </rPr>
      <t>Matera</t>
    </r>
    <r>
      <rPr>
        <sz val="9"/>
        <rFont val="Calibri"/>
        <family val="2"/>
        <scheme val="minor"/>
      </rPr>
      <t xml:space="preserve"> - p.zza Moro</t>
    </r>
  </si>
  <si>
    <r>
      <rPr>
        <b/>
        <sz val="9"/>
        <rFont val="Calibri"/>
        <family val="2"/>
        <scheme val="minor"/>
      </rPr>
      <t>Altamura</t>
    </r>
    <r>
      <rPr>
        <sz val="9"/>
        <rFont val="Calibri"/>
        <family val="2"/>
        <scheme val="minor"/>
      </rPr>
      <t xml:space="preserve"> - via Maratea (angolo via Spoleto Bar California)</t>
    </r>
  </si>
  <si>
    <t>Reg. Puglia</t>
  </si>
  <si>
    <t>01.20</t>
  </si>
  <si>
    <t>Matera P.zza Aldo Moro</t>
  </si>
  <si>
    <t>Ferrandina Scalo</t>
  </si>
  <si>
    <t>-</t>
  </si>
  <si>
    <t>Intensif. sabato e festivi lin. Crob</t>
  </si>
  <si>
    <t>Intensif. festvi e agosto lin. Univ.</t>
  </si>
  <si>
    <t xml:space="preserve">Linea 410: Matera - Ferrandina Scalo </t>
  </si>
  <si>
    <t xml:space="preserve">Calcolo percorrenza dal 24/05/2019 al 30/11/2019 delle sole corse previste dal protocollo di "Matera capitale europea della cultura" </t>
  </si>
  <si>
    <t>Calcolo percorrenza dal 24/05/2019 al 30/11/2019 delle sole corse aggiuntive Ferrandina Scalo-Matera e ritorno.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</si>
</sst>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/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0" xfId="0" applyNumberFormat="1" applyBorder="1"/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6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" fillId="0" borderId="9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6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6" fillId="0" borderId="1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/>
    <xf numFmtId="0" fontId="7" fillId="0" borderId="1" xfId="0" applyFont="1" applyFill="1" applyBorder="1" applyAlignment="1"/>
    <xf numFmtId="0" fontId="7" fillId="3" borderId="1" xfId="0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20" fontId="6" fillId="0" borderId="1" xfId="0" quotePrefix="1" applyNumberFormat="1" applyFont="1" applyFill="1" applyBorder="1" applyAlignment="1">
      <alignment horizontal="center"/>
    </xf>
    <xf numFmtId="20" fontId="6" fillId="0" borderId="1" xfId="0" applyNumberFormat="1" applyFont="1" applyFill="1" applyBorder="1" applyAlignment="1">
      <alignment horizontal="center"/>
    </xf>
    <xf numFmtId="20" fontId="6" fillId="0" borderId="14" xfId="0" applyNumberFormat="1" applyFont="1" applyFill="1" applyBorder="1" applyAlignment="1">
      <alignment horizontal="center"/>
    </xf>
    <xf numFmtId="20" fontId="6" fillId="0" borderId="1" xfId="0" quotePrefix="1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Border="1"/>
    <xf numFmtId="3" fontId="7" fillId="0" borderId="0" xfId="0" applyNumberFormat="1" applyFont="1" applyAlignment="1">
      <alignment horizontal="right"/>
    </xf>
    <xf numFmtId="0" fontId="6" fillId="0" borderId="0" xfId="0" applyFont="1" applyFill="1"/>
    <xf numFmtId="0" fontId="2" fillId="4" borderId="0" xfId="0" applyFont="1" applyFill="1"/>
    <xf numFmtId="20" fontId="6" fillId="0" borderId="0" xfId="0" applyNumberFormat="1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5" xfId="0" applyFont="1" applyBorder="1"/>
    <xf numFmtId="0" fontId="6" fillId="5" borderId="1" xfId="0" applyFont="1" applyFill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7" fillId="6" borderId="1" xfId="0" applyNumberFormat="1" applyFont="1" applyFill="1" applyBorder="1" applyAlignment="1">
      <alignment horizontal="center"/>
    </xf>
    <xf numFmtId="20" fontId="8" fillId="4" borderId="1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center" wrapText="1"/>
    </xf>
    <xf numFmtId="0" fontId="6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wrapText="1"/>
    </xf>
    <xf numFmtId="0" fontId="6" fillId="0" borderId="1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1</xdr:col>
      <xdr:colOff>1971674</xdr:colOff>
      <xdr:row>6</xdr:row>
      <xdr:rowOff>57150</xdr:rowOff>
    </xdr:to>
    <xdr:pic>
      <xdr:nvPicPr>
        <xdr:cNvPr id="6" name="Picture 4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38100"/>
          <a:ext cx="1943099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46</xdr:row>
      <xdr:rowOff>28575</xdr:rowOff>
    </xdr:from>
    <xdr:to>
      <xdr:col>1</xdr:col>
      <xdr:colOff>1971674</xdr:colOff>
      <xdr:row>52</xdr:row>
      <xdr:rowOff>76200</xdr:rowOff>
    </xdr:to>
    <xdr:pic>
      <xdr:nvPicPr>
        <xdr:cNvPr id="10" name="Picture 4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34650" y="8391525"/>
          <a:ext cx="1943099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87</xdr:row>
      <xdr:rowOff>38100</xdr:rowOff>
    </xdr:from>
    <xdr:to>
      <xdr:col>0</xdr:col>
      <xdr:colOff>2152650</xdr:colOff>
      <xdr:row>93</xdr:row>
      <xdr:rowOff>142875</xdr:rowOff>
    </xdr:to>
    <xdr:pic>
      <xdr:nvPicPr>
        <xdr:cNvPr id="2056" name="Picture 7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19700"/>
          <a:ext cx="21526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47625</xdr:rowOff>
    </xdr:from>
    <xdr:to>
      <xdr:col>0</xdr:col>
      <xdr:colOff>2152650</xdr:colOff>
      <xdr:row>63</xdr:row>
      <xdr:rowOff>142875</xdr:rowOff>
    </xdr:to>
    <xdr:pic>
      <xdr:nvPicPr>
        <xdr:cNvPr id="3" name="Picture 7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2152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47625</xdr:rowOff>
    </xdr:from>
    <xdr:to>
      <xdr:col>0</xdr:col>
      <xdr:colOff>2152650</xdr:colOff>
      <xdr:row>38</xdr:row>
      <xdr:rowOff>142875</xdr:rowOff>
    </xdr:to>
    <xdr:pic>
      <xdr:nvPicPr>
        <xdr:cNvPr id="4" name="Picture 7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05375"/>
          <a:ext cx="2152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47625</xdr:rowOff>
    </xdr:from>
    <xdr:to>
      <xdr:col>0</xdr:col>
      <xdr:colOff>2152650</xdr:colOff>
      <xdr:row>13</xdr:row>
      <xdr:rowOff>142875</xdr:rowOff>
    </xdr:to>
    <xdr:pic>
      <xdr:nvPicPr>
        <xdr:cNvPr id="5" name="Picture 7" descr="Cotr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43450"/>
          <a:ext cx="2152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BL154"/>
  <sheetViews>
    <sheetView tabSelected="1" topLeftCell="A8" workbookViewId="0">
      <selection activeCell="C51" sqref="C51:G53"/>
    </sheetView>
  </sheetViews>
  <sheetFormatPr defaultRowHeight="12"/>
  <cols>
    <col min="1" max="1" width="9.140625" style="28"/>
    <col min="2" max="2" width="30.42578125" style="28" customWidth="1"/>
    <col min="3" max="3" width="3.5703125" style="28" customWidth="1"/>
    <col min="4" max="15" width="7.5703125" style="28" customWidth="1"/>
    <col min="16" max="16384" width="9.140625" style="28"/>
  </cols>
  <sheetData>
    <row r="1" spans="1:64" s="31" customForma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64" ht="12.75" customHeight="1">
      <c r="B2" s="26"/>
      <c r="C2" s="26"/>
      <c r="D2" s="27" t="s">
        <v>0</v>
      </c>
      <c r="H2" s="38"/>
    </row>
    <row r="3" spans="1:64">
      <c r="B3" s="29"/>
      <c r="C3" s="29"/>
      <c r="D3" s="27" t="s">
        <v>40</v>
      </c>
      <c r="H3" s="38"/>
    </row>
    <row r="4" spans="1:64">
      <c r="B4" s="29"/>
      <c r="C4" s="29"/>
      <c r="D4" s="27"/>
      <c r="H4" s="35"/>
    </row>
    <row r="5" spans="1:64">
      <c r="B5" s="29"/>
      <c r="C5" s="29"/>
      <c r="D5" s="27" t="s">
        <v>10</v>
      </c>
      <c r="F5" s="64">
        <f>SUM(D19:O19)+SUM(D35:O35)</f>
        <v>252120</v>
      </c>
      <c r="H5" s="35"/>
    </row>
    <row r="6" spans="1:64">
      <c r="B6" s="29"/>
      <c r="C6" s="29"/>
      <c r="D6" s="27"/>
      <c r="E6" s="31"/>
      <c r="F6" s="64"/>
      <c r="H6" s="45"/>
    </row>
    <row r="7" spans="1:64">
      <c r="B7" s="29"/>
      <c r="C7" s="29"/>
      <c r="G7" s="31"/>
      <c r="H7" s="54"/>
    </row>
    <row r="8" spans="1:64" ht="12.75" customHeight="1">
      <c r="B8" s="93" t="s">
        <v>65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64">
      <c r="A9" s="31"/>
      <c r="B9" s="32" t="s">
        <v>1</v>
      </c>
      <c r="C9" s="32"/>
      <c r="D9" s="33" t="s">
        <v>27</v>
      </c>
      <c r="E9" s="33" t="s">
        <v>27</v>
      </c>
      <c r="F9" s="33" t="s">
        <v>27</v>
      </c>
      <c r="G9" s="33" t="s">
        <v>27</v>
      </c>
      <c r="H9" s="33" t="s">
        <v>27</v>
      </c>
      <c r="I9" s="33" t="s">
        <v>27</v>
      </c>
      <c r="J9" s="33" t="s">
        <v>27</v>
      </c>
      <c r="K9" s="33" t="s">
        <v>27</v>
      </c>
      <c r="L9" s="33" t="s">
        <v>27</v>
      </c>
      <c r="M9" s="33" t="s">
        <v>27</v>
      </c>
      <c r="N9" s="33" t="s">
        <v>27</v>
      </c>
      <c r="O9" s="33" t="s">
        <v>27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</row>
    <row r="10" spans="1:64">
      <c r="A10" s="31"/>
      <c r="B10" s="32" t="s">
        <v>2</v>
      </c>
      <c r="C10" s="32"/>
      <c r="D10" s="33" t="s">
        <v>29</v>
      </c>
      <c r="E10" s="33" t="s">
        <v>29</v>
      </c>
      <c r="F10" s="33" t="s">
        <v>29</v>
      </c>
      <c r="G10" s="33" t="s">
        <v>29</v>
      </c>
      <c r="H10" s="33" t="s">
        <v>29</v>
      </c>
      <c r="I10" s="33" t="s">
        <v>29</v>
      </c>
      <c r="J10" s="33" t="s">
        <v>29</v>
      </c>
      <c r="K10" s="33" t="s">
        <v>29</v>
      </c>
      <c r="L10" s="33" t="s">
        <v>29</v>
      </c>
      <c r="M10" s="33" t="s">
        <v>29</v>
      </c>
      <c r="N10" s="33" t="s">
        <v>29</v>
      </c>
      <c r="O10" s="33" t="s">
        <v>29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1:64">
      <c r="A11" s="31"/>
      <c r="B11" s="32" t="s">
        <v>3</v>
      </c>
      <c r="C11" s="32"/>
      <c r="D11" s="33">
        <v>191</v>
      </c>
      <c r="E11" s="33"/>
      <c r="F11" s="33">
        <v>191</v>
      </c>
      <c r="G11" s="33">
        <v>191</v>
      </c>
      <c r="H11" s="33">
        <v>191</v>
      </c>
      <c r="I11" s="33"/>
      <c r="J11" s="33">
        <v>191</v>
      </c>
      <c r="K11" s="33">
        <v>191</v>
      </c>
      <c r="L11" s="33">
        <v>191</v>
      </c>
      <c r="M11" s="33">
        <v>191</v>
      </c>
      <c r="N11" s="33">
        <v>191</v>
      </c>
      <c r="O11" s="33">
        <v>191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>
      <c r="A12" s="31"/>
      <c r="B12" s="32" t="s">
        <v>4</v>
      </c>
      <c r="C12" s="32"/>
      <c r="D12" s="36">
        <v>66</v>
      </c>
      <c r="E12" s="36"/>
      <c r="F12" s="36">
        <v>66</v>
      </c>
      <c r="G12" s="36">
        <v>66</v>
      </c>
      <c r="H12" s="36">
        <v>66</v>
      </c>
      <c r="I12" s="36"/>
      <c r="J12" s="36">
        <v>66</v>
      </c>
      <c r="K12" s="36">
        <v>66</v>
      </c>
      <c r="L12" s="36">
        <v>66</v>
      </c>
      <c r="M12" s="36">
        <v>66</v>
      </c>
      <c r="N12" s="36">
        <v>66</v>
      </c>
      <c r="O12" s="36">
        <v>66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</row>
    <row r="13" spans="1:64" ht="5.25" customHeight="1">
      <c r="A13" s="31"/>
      <c r="B13" s="39"/>
      <c r="C13" s="39"/>
      <c r="E13" s="31"/>
      <c r="I13" s="31"/>
      <c r="J13" s="63"/>
      <c r="K13" s="40"/>
      <c r="L13" s="63"/>
      <c r="M13" s="63"/>
      <c r="N13" s="63"/>
      <c r="O13" s="4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4" ht="6" customHeight="1">
      <c r="B14" s="39"/>
      <c r="C14" s="39"/>
      <c r="E14" s="31"/>
      <c r="I14" s="31"/>
      <c r="J14" s="63"/>
      <c r="K14" s="41"/>
      <c r="L14" s="63"/>
      <c r="M14" s="63"/>
      <c r="N14" s="63"/>
      <c r="O14" s="40"/>
    </row>
    <row r="15" spans="1:64" ht="12.75" customHeight="1">
      <c r="B15" s="42" t="s">
        <v>6</v>
      </c>
      <c r="C15" s="42" t="s">
        <v>4</v>
      </c>
      <c r="D15" s="89"/>
      <c r="E15" s="88"/>
      <c r="F15" s="89"/>
      <c r="G15" s="89"/>
      <c r="H15" s="89"/>
      <c r="I15" s="88"/>
      <c r="J15" s="89"/>
      <c r="K15" s="90"/>
      <c r="L15" s="89"/>
      <c r="M15" s="89"/>
      <c r="N15" s="89"/>
      <c r="O15" s="90"/>
    </row>
    <row r="16" spans="1:64" s="61" customFormat="1">
      <c r="B16" s="32" t="s">
        <v>53</v>
      </c>
      <c r="C16" s="32">
        <v>0</v>
      </c>
      <c r="D16" s="48">
        <v>0.16666666666666666</v>
      </c>
      <c r="E16" s="91">
        <v>0.20486111111111113</v>
      </c>
      <c r="F16" s="48">
        <v>0.29166666666666669</v>
      </c>
      <c r="G16" s="48">
        <v>0.33333333333333331</v>
      </c>
      <c r="H16" s="48">
        <v>0.39583333333333331</v>
      </c>
      <c r="I16" s="91">
        <v>0.44791666666666669</v>
      </c>
      <c r="J16" s="48">
        <v>0.52083333333333337</v>
      </c>
      <c r="K16" s="48">
        <v>0.60416666666666663</v>
      </c>
      <c r="L16" s="48">
        <v>0.66666666666666663</v>
      </c>
      <c r="M16" s="48">
        <v>0.70833333333333337</v>
      </c>
      <c r="N16" s="48">
        <v>0.75</v>
      </c>
      <c r="O16" s="48">
        <v>0.8125</v>
      </c>
    </row>
    <row r="17" spans="2:15" s="31" customFormat="1">
      <c r="B17" s="32" t="s">
        <v>54</v>
      </c>
      <c r="C17" s="32">
        <v>18</v>
      </c>
      <c r="D17" s="48">
        <v>0.18402777777777779</v>
      </c>
      <c r="E17" s="91">
        <v>0.22222222222222221</v>
      </c>
      <c r="F17" s="48">
        <v>0.30902777777777779</v>
      </c>
      <c r="G17" s="48">
        <v>0.35069444444444442</v>
      </c>
      <c r="H17" s="48">
        <v>0.41319444444444442</v>
      </c>
      <c r="I17" s="91">
        <v>0.46527777777777773</v>
      </c>
      <c r="J17" s="48">
        <v>0.53819444444444442</v>
      </c>
      <c r="K17" s="48">
        <v>0.62152777777777779</v>
      </c>
      <c r="L17" s="48">
        <v>0.68402777777777779</v>
      </c>
      <c r="M17" s="48">
        <v>0.72569444444444453</v>
      </c>
      <c r="N17" s="48">
        <v>0.72777777777777775</v>
      </c>
      <c r="O17" s="48">
        <v>0.82986111111111116</v>
      </c>
    </row>
    <row r="18" spans="2:15" s="31" customFormat="1">
      <c r="B18" s="32" t="s">
        <v>32</v>
      </c>
      <c r="C18" s="32">
        <v>66</v>
      </c>
      <c r="D18" s="48">
        <v>0.21875</v>
      </c>
      <c r="E18" s="91">
        <v>0.25694444444444448</v>
      </c>
      <c r="F18" s="48">
        <v>0.34375</v>
      </c>
      <c r="G18" s="48">
        <v>0.38541666666666669</v>
      </c>
      <c r="H18" s="48">
        <v>0.44791666666666669</v>
      </c>
      <c r="I18" s="91">
        <v>0.5</v>
      </c>
      <c r="J18" s="48">
        <v>0.57291666666666663</v>
      </c>
      <c r="K18" s="48">
        <v>0.65625</v>
      </c>
      <c r="L18" s="48">
        <v>0.71875</v>
      </c>
      <c r="M18" s="48">
        <v>0.76041666666666663</v>
      </c>
      <c r="N18" s="48">
        <v>0.80208333333333337</v>
      </c>
      <c r="O18" s="48">
        <v>0.86458333333333337</v>
      </c>
    </row>
    <row r="19" spans="2:15" s="31" customFormat="1">
      <c r="B19" s="39" t="s">
        <v>7</v>
      </c>
      <c r="C19" s="39"/>
      <c r="D19" s="70">
        <f>+D11*D12</f>
        <v>12606</v>
      </c>
      <c r="E19" s="70"/>
      <c r="F19" s="70">
        <f t="shared" ref="F19:H19" si="0">+F11*F12</f>
        <v>12606</v>
      </c>
      <c r="G19" s="70">
        <f t="shared" si="0"/>
        <v>12606</v>
      </c>
      <c r="H19" s="70">
        <f t="shared" si="0"/>
        <v>12606</v>
      </c>
      <c r="I19" s="70"/>
      <c r="J19" s="70">
        <f t="shared" ref="J19:O19" si="1">+J11*J12</f>
        <v>12606</v>
      </c>
      <c r="K19" s="70">
        <f t="shared" si="1"/>
        <v>12606</v>
      </c>
      <c r="L19" s="70">
        <f t="shared" si="1"/>
        <v>12606</v>
      </c>
      <c r="M19" s="70">
        <f t="shared" si="1"/>
        <v>12606</v>
      </c>
      <c r="N19" s="70">
        <f t="shared" ref="N19" si="2">+N11*N12</f>
        <v>12606</v>
      </c>
      <c r="O19" s="70">
        <f t="shared" si="1"/>
        <v>12606</v>
      </c>
    </row>
    <row r="20" spans="2:15" s="31" customFormat="1" ht="12" customHeight="1">
      <c r="B20" s="63"/>
      <c r="C20" s="63"/>
      <c r="D20" s="63"/>
      <c r="E20" s="94" t="s">
        <v>57</v>
      </c>
      <c r="F20" s="63"/>
      <c r="G20" s="63"/>
      <c r="H20" s="79"/>
      <c r="I20" s="94" t="s">
        <v>57</v>
      </c>
      <c r="J20" s="63"/>
      <c r="K20" s="63"/>
      <c r="L20" s="59"/>
      <c r="M20" s="59"/>
      <c r="N20" s="59"/>
      <c r="O20" s="63"/>
    </row>
    <row r="21" spans="2:15" s="31" customFormat="1">
      <c r="B21" s="53"/>
      <c r="C21" s="53"/>
      <c r="D21" s="53"/>
      <c r="E21" s="94"/>
      <c r="F21" s="53"/>
      <c r="G21" s="53"/>
      <c r="H21" s="79"/>
      <c r="I21" s="94"/>
      <c r="J21" s="63"/>
      <c r="K21" s="63"/>
      <c r="L21" s="59"/>
      <c r="M21" s="59"/>
      <c r="N21" s="59"/>
      <c r="O21" s="63"/>
    </row>
    <row r="22" spans="2:15" s="31" customFormat="1">
      <c r="B22" s="72"/>
      <c r="C22" s="72"/>
      <c r="D22" s="72"/>
      <c r="E22" s="72"/>
      <c r="F22" s="72"/>
      <c r="G22" s="72"/>
      <c r="H22" s="80"/>
      <c r="I22" s="72"/>
      <c r="J22" s="72"/>
      <c r="K22" s="72"/>
      <c r="L22" s="72"/>
      <c r="M22" s="72"/>
      <c r="N22" s="72"/>
      <c r="O22" s="72"/>
    </row>
    <row r="23" spans="2:15" s="31" customFormat="1" ht="12.75" customHeight="1">
      <c r="B23" s="28"/>
      <c r="C23" s="28"/>
      <c r="D23" s="28"/>
      <c r="E23" s="28"/>
      <c r="F23" s="28"/>
      <c r="G23" s="28"/>
      <c r="H23" s="28"/>
      <c r="I23" s="28"/>
      <c r="J23" s="65"/>
      <c r="K23" s="28"/>
      <c r="L23" s="28"/>
      <c r="M23" s="28"/>
      <c r="N23" s="28"/>
      <c r="O23" s="28"/>
    </row>
    <row r="24" spans="2:15" s="31" customFormat="1" ht="12.75" customHeight="1">
      <c r="B24" s="28"/>
      <c r="C24" s="28"/>
      <c r="D24" s="28"/>
      <c r="E24" s="28"/>
      <c r="F24" s="28"/>
      <c r="G24" s="28"/>
      <c r="H24" s="28"/>
      <c r="I24" s="28"/>
      <c r="J24" s="62"/>
      <c r="K24" s="28"/>
      <c r="L24" s="28"/>
      <c r="M24" s="28"/>
      <c r="N24" s="28"/>
      <c r="O24" s="28"/>
    </row>
    <row r="25" spans="2:15" s="31" customFormat="1" ht="12.75" customHeight="1">
      <c r="B25" s="32" t="s">
        <v>1</v>
      </c>
      <c r="C25" s="32"/>
      <c r="D25" s="33" t="s">
        <v>27</v>
      </c>
      <c r="E25" s="33" t="s">
        <v>27</v>
      </c>
      <c r="F25" s="33" t="s">
        <v>27</v>
      </c>
      <c r="G25" s="33" t="s">
        <v>27</v>
      </c>
      <c r="H25" s="33" t="s">
        <v>27</v>
      </c>
      <c r="I25" s="33" t="s">
        <v>27</v>
      </c>
      <c r="J25" s="33" t="s">
        <v>27</v>
      </c>
      <c r="K25" s="33" t="s">
        <v>27</v>
      </c>
      <c r="L25" s="33" t="s">
        <v>27</v>
      </c>
      <c r="M25" s="33" t="s">
        <v>27</v>
      </c>
      <c r="N25" s="33" t="s">
        <v>27</v>
      </c>
      <c r="O25" s="33" t="s">
        <v>27</v>
      </c>
    </row>
    <row r="26" spans="2:15" s="31" customFormat="1" ht="12.75" customHeight="1">
      <c r="B26" s="32" t="s">
        <v>2</v>
      </c>
      <c r="C26" s="32"/>
      <c r="D26" s="33" t="s">
        <v>29</v>
      </c>
      <c r="E26" s="33" t="s">
        <v>29</v>
      </c>
      <c r="F26" s="33" t="s">
        <v>29</v>
      </c>
      <c r="G26" s="33" t="s">
        <v>29</v>
      </c>
      <c r="H26" s="33" t="s">
        <v>29</v>
      </c>
      <c r="I26" s="33" t="s">
        <v>29</v>
      </c>
      <c r="J26" s="33" t="s">
        <v>29</v>
      </c>
      <c r="K26" s="33" t="s">
        <v>29</v>
      </c>
      <c r="L26" s="33" t="s">
        <v>29</v>
      </c>
      <c r="M26" s="33" t="s">
        <v>29</v>
      </c>
      <c r="N26" s="33" t="s">
        <v>29</v>
      </c>
      <c r="O26" s="33" t="s">
        <v>29</v>
      </c>
    </row>
    <row r="27" spans="2:15" s="31" customFormat="1" ht="12.75" customHeight="1">
      <c r="B27" s="32" t="s">
        <v>3</v>
      </c>
      <c r="C27" s="32"/>
      <c r="D27" s="33"/>
      <c r="E27" s="33">
        <v>191</v>
      </c>
      <c r="F27" s="33">
        <v>191</v>
      </c>
      <c r="G27" s="33">
        <v>191</v>
      </c>
      <c r="H27" s="33">
        <v>191</v>
      </c>
      <c r="I27" s="33"/>
      <c r="J27" s="33">
        <v>191</v>
      </c>
      <c r="K27" s="33">
        <v>191</v>
      </c>
      <c r="L27" s="33">
        <v>191</v>
      </c>
      <c r="M27" s="33">
        <v>191</v>
      </c>
      <c r="N27" s="33">
        <v>191</v>
      </c>
      <c r="O27" s="33">
        <v>191</v>
      </c>
    </row>
    <row r="28" spans="2:15" s="31" customFormat="1" ht="12.75" customHeight="1">
      <c r="B28" s="32" t="s">
        <v>4</v>
      </c>
      <c r="C28" s="32"/>
      <c r="D28" s="36"/>
      <c r="E28" s="36">
        <v>66</v>
      </c>
      <c r="F28" s="36">
        <v>66</v>
      </c>
      <c r="G28" s="36">
        <v>66</v>
      </c>
      <c r="H28" s="36">
        <v>66</v>
      </c>
      <c r="I28" s="36"/>
      <c r="J28" s="36">
        <v>66</v>
      </c>
      <c r="K28" s="36">
        <v>66</v>
      </c>
      <c r="L28" s="36">
        <v>66</v>
      </c>
      <c r="M28" s="36">
        <v>66</v>
      </c>
      <c r="N28" s="36">
        <v>66</v>
      </c>
      <c r="O28" s="36">
        <v>66</v>
      </c>
    </row>
    <row r="29" spans="2:15" s="31" customFormat="1" ht="6.75" customHeight="1">
      <c r="B29" s="39"/>
      <c r="C29" s="39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92"/>
      <c r="O29" s="87"/>
    </row>
    <row r="30" spans="2:15" s="31" customFormat="1" ht="6" customHeight="1">
      <c r="B30" s="39"/>
      <c r="C30" s="39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92"/>
      <c r="O30" s="87"/>
    </row>
    <row r="31" spans="2:15" s="31" customFormat="1" ht="12.75" customHeight="1">
      <c r="B31" s="42" t="s">
        <v>6</v>
      </c>
      <c r="C31" s="42" t="s">
        <v>4</v>
      </c>
      <c r="D31" s="89"/>
      <c r="E31" s="88"/>
      <c r="F31" s="89"/>
      <c r="G31" s="89"/>
      <c r="H31" s="89"/>
      <c r="I31" s="88"/>
      <c r="J31" s="89"/>
      <c r="K31" s="90"/>
      <c r="L31" s="89"/>
      <c r="M31" s="89"/>
      <c r="N31" s="89"/>
      <c r="O31" s="90"/>
    </row>
    <row r="32" spans="2:15" s="31" customFormat="1" ht="12.75" customHeight="1">
      <c r="B32" s="32" t="s">
        <v>32</v>
      </c>
      <c r="C32" s="68"/>
      <c r="D32" s="91">
        <v>0.38541666666666669</v>
      </c>
      <c r="E32" s="48">
        <v>0.41666666666666669</v>
      </c>
      <c r="F32" s="48">
        <v>0.45833333333333331</v>
      </c>
      <c r="G32" s="48">
        <v>0.52083333333333337</v>
      </c>
      <c r="H32" s="48">
        <v>0.58333333333333337</v>
      </c>
      <c r="I32" s="91">
        <v>0.61111111111111105</v>
      </c>
      <c r="J32" s="48">
        <v>0.66666666666666663</v>
      </c>
      <c r="K32" s="48">
        <v>0.70833333333333337</v>
      </c>
      <c r="L32" s="48">
        <v>0.75</v>
      </c>
      <c r="M32" s="48">
        <v>0.8125</v>
      </c>
      <c r="N32" s="48">
        <v>0.91666666666666663</v>
      </c>
      <c r="O32" s="48">
        <v>2.0833333333333332E-2</v>
      </c>
    </row>
    <row r="33" spans="2:15" s="31" customFormat="1">
      <c r="B33" s="32" t="s">
        <v>54</v>
      </c>
      <c r="C33" s="68"/>
      <c r="D33" s="91">
        <v>0.4201388888888889</v>
      </c>
      <c r="E33" s="48">
        <v>0.4513888888888889</v>
      </c>
      <c r="F33" s="48">
        <v>0.49305555555555558</v>
      </c>
      <c r="G33" s="48">
        <v>0.55555555555555558</v>
      </c>
      <c r="H33" s="48">
        <v>0.61805555555555558</v>
      </c>
      <c r="I33" s="91">
        <v>0.64583333333333337</v>
      </c>
      <c r="J33" s="48">
        <v>0.70138888888888884</v>
      </c>
      <c r="K33" s="48">
        <v>0.74305555555555547</v>
      </c>
      <c r="L33" s="48">
        <v>0.78472222222222221</v>
      </c>
      <c r="M33" s="48">
        <v>0.84722222222222221</v>
      </c>
      <c r="N33" s="48">
        <v>0.95138888888888884</v>
      </c>
      <c r="O33" s="82" t="s">
        <v>58</v>
      </c>
    </row>
    <row r="34" spans="2:15" s="31" customFormat="1">
      <c r="B34" s="32" t="s">
        <v>53</v>
      </c>
      <c r="C34" s="68"/>
      <c r="D34" s="91">
        <v>0.4375</v>
      </c>
      <c r="E34" s="48">
        <v>0.46875</v>
      </c>
      <c r="F34" s="48">
        <v>0.51041666666666663</v>
      </c>
      <c r="G34" s="48">
        <v>0.57291666666666663</v>
      </c>
      <c r="H34" s="48">
        <v>0.63541666666666663</v>
      </c>
      <c r="I34" s="91">
        <v>0.66319444444444442</v>
      </c>
      <c r="J34" s="48">
        <v>0.71875</v>
      </c>
      <c r="K34" s="48">
        <v>0.76041666666666663</v>
      </c>
      <c r="L34" s="48">
        <v>0.80208333333333337</v>
      </c>
      <c r="M34" s="48">
        <v>0.86458333333333337</v>
      </c>
      <c r="N34" s="48">
        <v>0.96875</v>
      </c>
      <c r="O34" s="48">
        <v>7.2916666666666671E-2</v>
      </c>
    </row>
    <row r="35" spans="2:15" s="31" customFormat="1">
      <c r="B35" s="39" t="s">
        <v>7</v>
      </c>
      <c r="C35" s="28"/>
      <c r="D35" s="71"/>
      <c r="E35" s="71">
        <f t="shared" ref="E35:H35" si="3">+E27*E28</f>
        <v>12606</v>
      </c>
      <c r="F35" s="71">
        <f t="shared" si="3"/>
        <v>12606</v>
      </c>
      <c r="G35" s="71">
        <f t="shared" si="3"/>
        <v>12606</v>
      </c>
      <c r="H35" s="71">
        <f t="shared" si="3"/>
        <v>12606</v>
      </c>
      <c r="I35" s="71"/>
      <c r="J35" s="71">
        <f t="shared" ref="J35:O35" si="4">+J27*J28</f>
        <v>12606</v>
      </c>
      <c r="K35" s="71">
        <f t="shared" si="4"/>
        <v>12606</v>
      </c>
      <c r="L35" s="71">
        <f t="shared" si="4"/>
        <v>12606</v>
      </c>
      <c r="M35" s="71">
        <f t="shared" si="4"/>
        <v>12606</v>
      </c>
      <c r="N35" s="71">
        <f t="shared" si="4"/>
        <v>12606</v>
      </c>
      <c r="O35" s="71">
        <f t="shared" si="4"/>
        <v>12606</v>
      </c>
    </row>
    <row r="36" spans="2:15" s="31" customFormat="1">
      <c r="D36" s="94" t="s">
        <v>57</v>
      </c>
      <c r="I36" s="94" t="s">
        <v>57</v>
      </c>
    </row>
    <row r="37" spans="2:15" s="31" customFormat="1">
      <c r="D37" s="94"/>
      <c r="I37" s="94"/>
    </row>
    <row r="38" spans="2:15" s="31" customFormat="1"/>
    <row r="39" spans="2:15" s="31" customFormat="1"/>
    <row r="40" spans="2:15" s="31" customFormat="1"/>
    <row r="41" spans="2:15" s="31" customFormat="1"/>
    <row r="42" spans="2:15" s="31" customFormat="1"/>
    <row r="43" spans="2:15" s="31" customFormat="1"/>
    <row r="44" spans="2:15" s="31" customFormat="1"/>
    <row r="45" spans="2:15" s="31" customFormat="1"/>
    <row r="46" spans="2:15" s="31" customFormat="1"/>
    <row r="47" spans="2:15" s="31" customFormat="1">
      <c r="B47" s="26"/>
      <c r="C47" s="26"/>
      <c r="D47" s="27" t="s">
        <v>0</v>
      </c>
      <c r="E47" s="28"/>
      <c r="F47" s="28"/>
      <c r="G47" s="28"/>
      <c r="H47" s="38"/>
      <c r="I47" s="28"/>
      <c r="J47" s="28"/>
      <c r="K47" s="28"/>
    </row>
    <row r="48" spans="2:15" s="31" customFormat="1">
      <c r="B48" s="29"/>
      <c r="C48" s="29"/>
      <c r="D48" s="27" t="s">
        <v>64</v>
      </c>
      <c r="E48" s="28"/>
      <c r="F48" s="28"/>
      <c r="G48" s="28"/>
      <c r="H48" s="38"/>
      <c r="I48" s="28"/>
      <c r="J48" s="28"/>
      <c r="K48" s="28"/>
    </row>
    <row r="49" spans="2:11" s="31" customFormat="1">
      <c r="B49" s="29"/>
      <c r="C49" s="29"/>
      <c r="D49" s="27"/>
      <c r="E49" s="28"/>
      <c r="F49" s="28"/>
      <c r="G49" s="28"/>
      <c r="H49" s="35"/>
      <c r="I49" s="28"/>
      <c r="J49" s="28"/>
      <c r="K49" s="28"/>
    </row>
    <row r="50" spans="2:11" s="31" customFormat="1" ht="12" customHeight="1">
      <c r="B50" s="29"/>
      <c r="C50" s="29"/>
      <c r="D50" s="27" t="s">
        <v>10</v>
      </c>
      <c r="E50" s="28"/>
      <c r="F50" s="64">
        <f>SUM(D63:G63)+SUM(D75:G75)</f>
        <v>48896</v>
      </c>
      <c r="G50" s="28"/>
      <c r="H50" s="35"/>
      <c r="I50" s="95" t="s">
        <v>62</v>
      </c>
      <c r="J50" s="95" t="s">
        <v>63</v>
      </c>
      <c r="K50" s="28"/>
    </row>
    <row r="51" spans="2:11" s="31" customFormat="1">
      <c r="B51" s="29"/>
      <c r="C51" s="97" t="s">
        <v>66</v>
      </c>
      <c r="D51" s="97"/>
      <c r="E51" s="97"/>
      <c r="F51" s="97"/>
      <c r="G51" s="97"/>
      <c r="H51" s="45"/>
      <c r="I51" s="95"/>
      <c r="J51" s="95"/>
      <c r="K51" s="78"/>
    </row>
    <row r="52" spans="2:11" s="31" customFormat="1">
      <c r="B52" s="29"/>
      <c r="C52" s="97"/>
      <c r="D52" s="97"/>
      <c r="E52" s="97"/>
      <c r="F52" s="97"/>
      <c r="G52" s="97"/>
      <c r="H52" s="54"/>
      <c r="I52" s="95"/>
      <c r="J52" s="95"/>
      <c r="K52" s="78"/>
    </row>
    <row r="53" spans="2:11" s="31" customFormat="1">
      <c r="B53" s="29"/>
      <c r="C53" s="98"/>
      <c r="D53" s="98"/>
      <c r="E53" s="98"/>
      <c r="F53" s="98"/>
      <c r="G53" s="98"/>
      <c r="H53" s="41"/>
      <c r="I53" s="96"/>
      <c r="J53" s="96"/>
      <c r="K53" s="78"/>
    </row>
    <row r="54" spans="2:11" s="31" customFormat="1">
      <c r="B54" s="32" t="s">
        <v>1</v>
      </c>
      <c r="C54" s="32"/>
      <c r="D54" s="33" t="s">
        <v>27</v>
      </c>
      <c r="E54" s="33" t="s">
        <v>27</v>
      </c>
      <c r="F54" s="33" t="s">
        <v>27</v>
      </c>
      <c r="G54" s="33" t="s">
        <v>27</v>
      </c>
      <c r="H54" s="74"/>
      <c r="I54" s="33" t="s">
        <v>27</v>
      </c>
      <c r="J54" s="33" t="s">
        <v>27</v>
      </c>
      <c r="K54" s="74"/>
    </row>
    <row r="55" spans="2:11" s="31" customFormat="1">
      <c r="B55" s="32" t="s">
        <v>2</v>
      </c>
      <c r="C55" s="32"/>
      <c r="D55" s="33" t="s">
        <v>29</v>
      </c>
      <c r="E55" s="33" t="s">
        <v>29</v>
      </c>
      <c r="F55" s="33" t="s">
        <v>29</v>
      </c>
      <c r="G55" s="33" t="s">
        <v>29</v>
      </c>
      <c r="H55" s="74"/>
      <c r="I55" s="33" t="s">
        <v>29</v>
      </c>
      <c r="J55" s="33" t="s">
        <v>29</v>
      </c>
      <c r="K55" s="74"/>
    </row>
    <row r="56" spans="2:11" s="31" customFormat="1">
      <c r="B56" s="32" t="s">
        <v>3</v>
      </c>
      <c r="C56" s="32"/>
      <c r="D56" s="33">
        <v>191</v>
      </c>
      <c r="E56" s="33">
        <v>191</v>
      </c>
      <c r="F56" s="33">
        <v>191</v>
      </c>
      <c r="G56" s="33">
        <v>191</v>
      </c>
      <c r="H56" s="74"/>
      <c r="I56" s="33">
        <v>57</v>
      </c>
      <c r="J56" s="33">
        <v>55</v>
      </c>
      <c r="K56" s="40"/>
    </row>
    <row r="57" spans="2:11" s="31" customFormat="1">
      <c r="B57" s="32" t="s">
        <v>4</v>
      </c>
      <c r="C57" s="32"/>
      <c r="D57" s="36">
        <v>32</v>
      </c>
      <c r="E57" s="36">
        <v>32</v>
      </c>
      <c r="F57" s="36">
        <v>32</v>
      </c>
      <c r="G57" s="36">
        <v>32</v>
      </c>
      <c r="H57" s="75"/>
      <c r="I57" s="36">
        <v>32</v>
      </c>
      <c r="J57" s="36">
        <v>32</v>
      </c>
      <c r="K57" s="76"/>
    </row>
    <row r="58" spans="2:11" s="31" customFormat="1" ht="4.5" customHeight="1"/>
    <row r="59" spans="2:11" s="31" customFormat="1" ht="5.25" customHeight="1"/>
    <row r="60" spans="2:11" s="31" customFormat="1">
      <c r="B60" s="42" t="s">
        <v>6</v>
      </c>
      <c r="C60" s="42" t="s">
        <v>4</v>
      </c>
      <c r="D60" s="73"/>
      <c r="E60" s="73"/>
      <c r="F60" s="73"/>
      <c r="G60" s="73"/>
      <c r="H60" s="62"/>
      <c r="I60" s="73"/>
      <c r="J60" s="73"/>
    </row>
    <row r="61" spans="2:11" s="31" customFormat="1">
      <c r="B61" s="77" t="s">
        <v>59</v>
      </c>
      <c r="C61" s="69" t="s">
        <v>61</v>
      </c>
      <c r="D61" s="48">
        <v>0.34722222222222227</v>
      </c>
      <c r="E61" s="48">
        <v>0.46875</v>
      </c>
      <c r="F61" s="48">
        <v>0.875</v>
      </c>
      <c r="G61" s="48">
        <v>0.9375</v>
      </c>
      <c r="H61" s="62"/>
      <c r="I61" s="48">
        <v>0.33333333333333331</v>
      </c>
      <c r="J61" s="48">
        <v>0.55208333333333337</v>
      </c>
    </row>
    <row r="62" spans="2:11" s="31" customFormat="1">
      <c r="B62" s="77" t="s">
        <v>60</v>
      </c>
      <c r="C62" s="69">
        <v>32</v>
      </c>
      <c r="D62" s="48">
        <v>0.36805555555555558</v>
      </c>
      <c r="E62" s="48">
        <v>0.48958333333333331</v>
      </c>
      <c r="F62" s="48">
        <v>0.89583333333333337</v>
      </c>
      <c r="G62" s="48">
        <v>0.95833333333333337</v>
      </c>
      <c r="H62" s="62"/>
      <c r="I62" s="48">
        <v>0.35416666666666669</v>
      </c>
      <c r="J62" s="48">
        <v>0.57291666666666663</v>
      </c>
    </row>
    <row r="63" spans="2:11" s="31" customFormat="1">
      <c r="B63" s="39" t="s">
        <v>7</v>
      </c>
      <c r="C63" s="39"/>
      <c r="D63" s="83">
        <f>+D56*D57</f>
        <v>6112</v>
      </c>
      <c r="E63" s="83">
        <f t="shared" ref="E63:G63" si="5">+E56*E57</f>
        <v>6112</v>
      </c>
      <c r="F63" s="83">
        <f t="shared" si="5"/>
        <v>6112</v>
      </c>
      <c r="G63" s="83">
        <f t="shared" si="5"/>
        <v>6112</v>
      </c>
      <c r="H63" s="54"/>
      <c r="I63" s="83">
        <f t="shared" ref="I63:J63" si="6">+I56*I57</f>
        <v>1824</v>
      </c>
      <c r="J63" s="83">
        <f t="shared" si="6"/>
        <v>1760</v>
      </c>
    </row>
    <row r="64" spans="2:11" s="31" customFormat="1">
      <c r="B64" s="81"/>
      <c r="C64" s="81"/>
      <c r="D64" s="84"/>
      <c r="E64" s="84"/>
      <c r="F64" s="84"/>
      <c r="G64" s="84"/>
      <c r="H64" s="84"/>
      <c r="I64" s="84"/>
      <c r="J64" s="84"/>
    </row>
    <row r="65" spans="2:10" s="31" customFormat="1">
      <c r="D65" s="62"/>
      <c r="E65" s="62"/>
      <c r="F65" s="62"/>
      <c r="G65" s="62"/>
      <c r="H65" s="62"/>
      <c r="I65" s="62"/>
      <c r="J65" s="62"/>
    </row>
    <row r="66" spans="2:10" s="31" customFormat="1">
      <c r="B66" s="32" t="s">
        <v>1</v>
      </c>
      <c r="C66" s="32"/>
      <c r="D66" s="85" t="s">
        <v>27</v>
      </c>
      <c r="E66" s="85" t="s">
        <v>27</v>
      </c>
      <c r="F66" s="85" t="s">
        <v>27</v>
      </c>
      <c r="G66" s="85" t="s">
        <v>27</v>
      </c>
      <c r="H66" s="62"/>
      <c r="I66" s="85" t="s">
        <v>27</v>
      </c>
      <c r="J66" s="85" t="s">
        <v>27</v>
      </c>
    </row>
    <row r="67" spans="2:10" s="31" customFormat="1">
      <c r="B67" s="32" t="s">
        <v>2</v>
      </c>
      <c r="C67" s="32"/>
      <c r="D67" s="85" t="s">
        <v>29</v>
      </c>
      <c r="E67" s="85" t="s">
        <v>29</v>
      </c>
      <c r="F67" s="85" t="s">
        <v>29</v>
      </c>
      <c r="G67" s="85" t="s">
        <v>29</v>
      </c>
      <c r="H67" s="62"/>
      <c r="I67" s="85" t="s">
        <v>29</v>
      </c>
      <c r="J67" s="85" t="s">
        <v>29</v>
      </c>
    </row>
    <row r="68" spans="2:10" s="31" customFormat="1">
      <c r="B68" s="32" t="s">
        <v>3</v>
      </c>
      <c r="C68" s="32"/>
      <c r="D68" s="33">
        <v>191</v>
      </c>
      <c r="E68" s="33">
        <v>191</v>
      </c>
      <c r="F68" s="33">
        <v>191</v>
      </c>
      <c r="G68" s="33">
        <v>191</v>
      </c>
      <c r="H68" s="62"/>
      <c r="I68" s="33">
        <v>57</v>
      </c>
      <c r="J68" s="33">
        <v>55</v>
      </c>
    </row>
    <row r="69" spans="2:10" s="31" customFormat="1">
      <c r="B69" s="32" t="s">
        <v>4</v>
      </c>
      <c r="C69" s="32"/>
      <c r="D69" s="86">
        <v>32</v>
      </c>
      <c r="E69" s="86">
        <v>32</v>
      </c>
      <c r="F69" s="86">
        <v>32</v>
      </c>
      <c r="G69" s="86">
        <v>32</v>
      </c>
      <c r="H69" s="62"/>
      <c r="I69" s="86">
        <v>32</v>
      </c>
      <c r="J69" s="86">
        <v>32</v>
      </c>
    </row>
    <row r="70" spans="2:10" s="31" customFormat="1" ht="3.75" customHeight="1">
      <c r="B70" s="39"/>
      <c r="C70" s="39"/>
      <c r="D70" s="38"/>
      <c r="E70" s="38"/>
      <c r="F70" s="38"/>
      <c r="G70" s="38"/>
      <c r="H70" s="62"/>
      <c r="I70" s="38"/>
      <c r="J70" s="38"/>
    </row>
    <row r="71" spans="2:10" s="31" customFormat="1" ht="4.5" customHeight="1">
      <c r="D71" s="62"/>
      <c r="E71" s="62"/>
      <c r="F71" s="62"/>
      <c r="G71" s="62"/>
      <c r="H71" s="62"/>
      <c r="I71" s="62"/>
      <c r="J71" s="62"/>
    </row>
    <row r="72" spans="2:10" s="31" customFormat="1">
      <c r="B72" s="42" t="s">
        <v>6</v>
      </c>
      <c r="C72" s="69"/>
      <c r="D72" s="73"/>
      <c r="E72" s="73"/>
      <c r="F72" s="73"/>
      <c r="G72" s="73"/>
      <c r="H72" s="62"/>
      <c r="I72" s="73"/>
      <c r="J72" s="73"/>
    </row>
    <row r="73" spans="2:10" s="31" customFormat="1">
      <c r="B73" s="77" t="s">
        <v>60</v>
      </c>
      <c r="C73" s="69"/>
      <c r="D73" s="48">
        <v>0.38541666666666669</v>
      </c>
      <c r="E73" s="48">
        <v>0.5</v>
      </c>
      <c r="F73" s="48">
        <v>0.91319444444444453</v>
      </c>
      <c r="G73" s="48">
        <v>0.97222222222222221</v>
      </c>
      <c r="H73" s="62"/>
      <c r="I73" s="48">
        <v>0.59027777777777779</v>
      </c>
      <c r="J73" s="48">
        <v>0.64930555555555558</v>
      </c>
    </row>
    <row r="74" spans="2:10" s="31" customFormat="1">
      <c r="B74" s="77" t="s">
        <v>59</v>
      </c>
      <c r="C74" s="69"/>
      <c r="D74" s="48">
        <v>0.40277777777777773</v>
      </c>
      <c r="E74" s="48">
        <v>0.52777777777777779</v>
      </c>
      <c r="F74" s="48">
        <v>0.93055555555555547</v>
      </c>
      <c r="G74" s="48">
        <v>0.98263888888888884</v>
      </c>
      <c r="H74" s="62"/>
      <c r="I74" s="48">
        <v>0.61111111111111105</v>
      </c>
      <c r="J74" s="48">
        <v>0.67013888888888884</v>
      </c>
    </row>
    <row r="75" spans="2:10" s="31" customFormat="1">
      <c r="B75" s="39" t="s">
        <v>7</v>
      </c>
      <c r="D75" s="62">
        <f>+D68*D69</f>
        <v>6112</v>
      </c>
      <c r="E75" s="62">
        <f>+E68*E69</f>
        <v>6112</v>
      </c>
      <c r="F75" s="62">
        <f>+F68*F69</f>
        <v>6112</v>
      </c>
      <c r="G75" s="62">
        <f>+G68*G69</f>
        <v>6112</v>
      </c>
      <c r="H75" s="62"/>
      <c r="I75" s="62">
        <f>+I68*I69</f>
        <v>1824</v>
      </c>
      <c r="J75" s="62">
        <f>+J68*J69</f>
        <v>1760</v>
      </c>
    </row>
    <row r="76" spans="2:10" s="31" customFormat="1">
      <c r="D76" s="62"/>
      <c r="E76" s="62"/>
      <c r="F76" s="62"/>
      <c r="G76" s="62"/>
      <c r="H76" s="62"/>
      <c r="I76" s="62"/>
      <c r="J76" s="62"/>
    </row>
    <row r="77" spans="2:10" s="31" customFormat="1">
      <c r="D77" s="62"/>
      <c r="E77" s="62"/>
      <c r="F77" s="62"/>
      <c r="G77" s="62"/>
      <c r="H77" s="62"/>
      <c r="I77" s="62"/>
      <c r="J77" s="62"/>
    </row>
    <row r="78" spans="2:10" s="31" customFormat="1"/>
    <row r="79" spans="2:10" s="31" customFormat="1"/>
    <row r="80" spans="2:1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</sheetData>
  <mergeCells count="8">
    <mergeCell ref="B8:O8"/>
    <mergeCell ref="E20:E21"/>
    <mergeCell ref="I20:I21"/>
    <mergeCell ref="I50:I53"/>
    <mergeCell ref="J50:J53"/>
    <mergeCell ref="C51:G53"/>
    <mergeCell ref="D36:D37"/>
    <mergeCell ref="I36:I3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>
    <oddFooter>&amp;L&amp;"Calibri,Normale"&amp;8www.cotrab.eu&amp;C&amp;"Calibri,Normale"&amp;8Andata&amp;R&amp;"Calibri,Normale"&amp;8pagina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CA235"/>
  <sheetViews>
    <sheetView topLeftCell="A88" workbookViewId="0"/>
  </sheetViews>
  <sheetFormatPr defaultRowHeight="12.75"/>
  <cols>
    <col min="1" max="1" width="46.85546875" style="2" bestFit="1" customWidth="1"/>
    <col min="2" max="2" width="3.5703125" style="2" bestFit="1" customWidth="1"/>
    <col min="3" max="3" width="8.5703125" style="2" customWidth="1"/>
    <col min="4" max="4" width="8.5703125" style="3" customWidth="1"/>
    <col min="5" max="5" width="7.7109375" style="3" customWidth="1"/>
    <col min="6" max="6" width="9.140625" style="3"/>
    <col min="7" max="7" width="8.5703125" style="3" customWidth="1"/>
    <col min="8" max="8" width="9.140625" style="3"/>
    <col min="9" max="16384" width="9.140625" style="1"/>
  </cols>
  <sheetData>
    <row r="1" spans="1:16" s="28" customFormat="1" ht="12">
      <c r="A1" s="29"/>
      <c r="F1" s="31"/>
      <c r="I1" s="31"/>
    </row>
    <row r="2" spans="1:16" s="28" customFormat="1" ht="12">
      <c r="A2" s="29"/>
      <c r="C2" s="29">
        <f>C3*C17</f>
        <v>27375</v>
      </c>
      <c r="D2" s="29">
        <f>D3*D17</f>
        <v>27375</v>
      </c>
      <c r="E2" s="29">
        <f>SUM(C2:D2)</f>
        <v>54750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28" customFormat="1" ht="12">
      <c r="A3" s="29"/>
      <c r="C3" s="29">
        <f>(C5*60)+C4</f>
        <v>75</v>
      </c>
      <c r="D3" s="29">
        <f>(D5*60)+D4</f>
        <v>75</v>
      </c>
      <c r="E3" s="29">
        <f>SUM(C3:D3)</f>
        <v>150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28" customFormat="1" ht="12">
      <c r="A4" s="29"/>
      <c r="C4" s="29">
        <f>MINUTE(C6)</f>
        <v>15</v>
      </c>
      <c r="D4" s="29">
        <f>MINUTE(D6)</f>
        <v>15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s="28" customFormat="1" ht="12">
      <c r="A5" s="29"/>
      <c r="C5" s="29">
        <f>HOUR(C6)</f>
        <v>1</v>
      </c>
      <c r="D5" s="29">
        <f>HOUR(D6)</f>
        <v>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s="28" customFormat="1" ht="12">
      <c r="A6" s="29"/>
      <c r="C6" s="67">
        <f>C24-C22</f>
        <v>5.208333333333337E-2</v>
      </c>
      <c r="D6" s="67">
        <f>D24-D22</f>
        <v>5.2083333333333259E-2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6">
      <c r="A8" s="26"/>
      <c r="B8" s="26"/>
      <c r="C8" s="27" t="s">
        <v>0</v>
      </c>
      <c r="D8" s="28"/>
      <c r="E8" s="28"/>
      <c r="F8" s="28"/>
      <c r="G8" s="31"/>
    </row>
    <row r="9" spans="1:16">
      <c r="A9" s="29"/>
      <c r="B9" s="29"/>
      <c r="C9" s="27" t="s">
        <v>40</v>
      </c>
      <c r="D9" s="28"/>
      <c r="E9" s="28"/>
      <c r="F9" s="28"/>
      <c r="G9" s="31"/>
    </row>
    <row r="10" spans="1:16">
      <c r="A10" s="29"/>
      <c r="B10" s="29"/>
      <c r="C10" s="27" t="s">
        <v>8</v>
      </c>
      <c r="D10" s="28"/>
      <c r="E10" s="28"/>
      <c r="F10" s="28"/>
      <c r="G10" s="31"/>
    </row>
    <row r="11" spans="1:16">
      <c r="A11" s="29"/>
      <c r="B11" s="29"/>
      <c r="C11" s="27"/>
      <c r="D11" s="28"/>
      <c r="E11" s="28"/>
      <c r="F11" s="28"/>
      <c r="G11" s="31"/>
    </row>
    <row r="12" spans="1:16">
      <c r="A12" s="29"/>
      <c r="B12" s="29"/>
      <c r="C12" s="27" t="s">
        <v>9</v>
      </c>
      <c r="D12" s="28"/>
      <c r="E12" s="64">
        <f>SUM(C26:D26)</f>
        <v>48180</v>
      </c>
      <c r="F12" s="28"/>
      <c r="G12" s="31"/>
    </row>
    <row r="13" spans="1:16">
      <c r="A13" s="29"/>
      <c r="B13" s="29"/>
      <c r="C13" s="27"/>
      <c r="D13" s="31"/>
      <c r="E13" s="30"/>
      <c r="F13" s="31"/>
      <c r="G13" s="31"/>
    </row>
    <row r="14" spans="1:16">
      <c r="A14" s="29"/>
      <c r="B14" s="29"/>
      <c r="C14" s="27"/>
      <c r="D14" s="31"/>
      <c r="E14" s="31"/>
      <c r="F14" s="31"/>
      <c r="G14" s="31"/>
    </row>
    <row r="15" spans="1:16">
      <c r="A15" s="32" t="s">
        <v>1</v>
      </c>
      <c r="B15" s="32"/>
      <c r="C15" s="33" t="s">
        <v>27</v>
      </c>
      <c r="D15" s="33" t="s">
        <v>27</v>
      </c>
      <c r="E15" s="1"/>
      <c r="F15" s="35"/>
      <c r="G15" s="31"/>
    </row>
    <row r="16" spans="1:16">
      <c r="A16" s="32" t="s">
        <v>2</v>
      </c>
      <c r="B16" s="32"/>
      <c r="C16" s="33" t="s">
        <v>29</v>
      </c>
      <c r="D16" s="33" t="s">
        <v>29</v>
      </c>
      <c r="E16" s="1"/>
      <c r="F16" s="35"/>
      <c r="G16" s="31"/>
    </row>
    <row r="17" spans="1:12">
      <c r="A17" s="32" t="s">
        <v>3</v>
      </c>
      <c r="B17" s="32"/>
      <c r="C17" s="33">
        <v>365</v>
      </c>
      <c r="D17" s="33">
        <v>365</v>
      </c>
      <c r="E17" s="1"/>
      <c r="F17" s="35"/>
      <c r="G17" s="31"/>
    </row>
    <row r="18" spans="1:12">
      <c r="A18" s="32" t="s">
        <v>4</v>
      </c>
      <c r="B18" s="32"/>
      <c r="C18" s="36">
        <v>66</v>
      </c>
      <c r="D18" s="36">
        <v>66</v>
      </c>
      <c r="E18" s="1"/>
      <c r="F18" s="38"/>
      <c r="G18" s="31"/>
    </row>
    <row r="19" spans="1:12" ht="7.5" customHeight="1">
      <c r="A19" s="39"/>
      <c r="B19" s="39"/>
      <c r="C19" s="40"/>
      <c r="D19" s="40"/>
      <c r="E19" s="1"/>
      <c r="F19" s="35"/>
      <c r="G19" s="31"/>
    </row>
    <row r="20" spans="1:12" ht="4.5" customHeight="1">
      <c r="A20" s="39"/>
      <c r="B20" s="39"/>
      <c r="C20" s="41"/>
      <c r="D20" s="41"/>
      <c r="E20" s="1"/>
      <c r="F20" s="35"/>
      <c r="G20" s="31"/>
    </row>
    <row r="21" spans="1:12">
      <c r="A21" s="42" t="s">
        <v>6</v>
      </c>
      <c r="B21" s="42" t="s">
        <v>4</v>
      </c>
      <c r="C21" s="43" t="s">
        <v>39</v>
      </c>
      <c r="D21" s="43" t="s">
        <v>37</v>
      </c>
      <c r="E21" s="1"/>
      <c r="F21" s="45"/>
      <c r="G21" s="31"/>
      <c r="I21" s="99" t="s">
        <v>50</v>
      </c>
      <c r="J21" s="99"/>
      <c r="K21" s="99"/>
      <c r="L21" s="99"/>
    </row>
    <row r="22" spans="1:12">
      <c r="A22" s="46" t="s">
        <v>32</v>
      </c>
      <c r="B22" s="46">
        <v>0</v>
      </c>
      <c r="C22" s="48">
        <v>0.66666666666666663</v>
      </c>
      <c r="D22" s="48">
        <v>0.89583333333333337</v>
      </c>
      <c r="E22" s="1"/>
      <c r="F22" s="45"/>
      <c r="G22" s="31"/>
      <c r="I22" s="99"/>
      <c r="J22" s="99"/>
      <c r="K22" s="99"/>
      <c r="L22" s="99"/>
    </row>
    <row r="23" spans="1:12">
      <c r="A23" s="32" t="s">
        <v>31</v>
      </c>
      <c r="B23" s="32">
        <v>48</v>
      </c>
      <c r="C23" s="51" t="s">
        <v>51</v>
      </c>
      <c r="D23" s="51" t="s">
        <v>42</v>
      </c>
      <c r="E23" s="1"/>
      <c r="F23" s="52"/>
      <c r="G23" s="31"/>
      <c r="I23" s="99"/>
      <c r="J23" s="99"/>
      <c r="K23" s="99"/>
      <c r="L23" s="99"/>
    </row>
    <row r="24" spans="1:12">
      <c r="A24" s="32" t="s">
        <v>30</v>
      </c>
      <c r="B24" s="32">
        <v>66</v>
      </c>
      <c r="C24" s="51">
        <v>0.71875</v>
      </c>
      <c r="D24" s="51">
        <v>0.94791666666666663</v>
      </c>
      <c r="E24" s="1"/>
      <c r="F24" s="52"/>
      <c r="G24" s="31"/>
      <c r="I24" s="66" t="s">
        <v>52</v>
      </c>
      <c r="J24" s="66"/>
      <c r="K24" s="66"/>
    </row>
    <row r="25" spans="1:12">
      <c r="A25" s="39"/>
      <c r="B25" s="39"/>
      <c r="C25" s="53"/>
      <c r="D25" s="53"/>
      <c r="E25" s="1"/>
      <c r="F25" s="53"/>
      <c r="G25" s="31"/>
    </row>
    <row r="26" spans="1:12">
      <c r="A26" s="39" t="s">
        <v>7</v>
      </c>
      <c r="B26" s="39"/>
      <c r="C26" s="53">
        <f>C17*C18</f>
        <v>24090</v>
      </c>
      <c r="D26" s="53">
        <f>D17*D18</f>
        <v>24090</v>
      </c>
      <c r="E26" s="1"/>
      <c r="F26" s="53"/>
      <c r="G26" s="31"/>
    </row>
    <row r="27" spans="1:12">
      <c r="A27" s="29"/>
      <c r="B27" s="29"/>
      <c r="C27" s="31"/>
      <c r="D27" s="31"/>
      <c r="E27" s="31"/>
      <c r="F27" s="53"/>
      <c r="G27" s="31"/>
    </row>
    <row r="28" spans="1:12">
      <c r="A28" s="29"/>
      <c r="B28" s="29"/>
      <c r="C28" s="31"/>
      <c r="D28" s="31"/>
      <c r="E28" s="31"/>
      <c r="F28" s="53"/>
      <c r="G28" s="31"/>
    </row>
    <row r="29" spans="1:12">
      <c r="A29" s="55"/>
      <c r="B29" s="55"/>
      <c r="C29" s="54"/>
      <c r="D29" s="54"/>
      <c r="E29" s="54"/>
      <c r="F29" s="54"/>
      <c r="G29" s="31"/>
    </row>
    <row r="33" spans="1:20">
      <c r="A33" s="26"/>
      <c r="B33" s="26"/>
      <c r="C33" s="27" t="s">
        <v>0</v>
      </c>
      <c r="D33" s="28"/>
      <c r="E33" s="28"/>
      <c r="F33" s="28"/>
      <c r="G33" s="31"/>
      <c r="H33" s="31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29"/>
      <c r="B34" s="29"/>
      <c r="C34" s="27" t="s">
        <v>40</v>
      </c>
      <c r="D34" s="28"/>
      <c r="E34" s="28"/>
      <c r="F34" s="28"/>
      <c r="G34" s="31"/>
      <c r="H34" s="31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29"/>
      <c r="B35" s="29"/>
      <c r="C35" s="27" t="s">
        <v>8</v>
      </c>
      <c r="D35" s="28"/>
      <c r="E35" s="28"/>
      <c r="F35" s="28"/>
      <c r="G35" s="31"/>
      <c r="H35" s="31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29"/>
      <c r="B36" s="29"/>
      <c r="C36" s="27"/>
      <c r="D36" s="28"/>
      <c r="E36" s="28"/>
      <c r="F36" s="28"/>
      <c r="G36" s="31"/>
      <c r="H36" s="31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>
      <c r="A37" s="29"/>
      <c r="B37" s="29"/>
      <c r="C37" s="27" t="s">
        <v>9</v>
      </c>
      <c r="D37" s="28"/>
      <c r="E37" s="64">
        <f>SUM(C51:D51)</f>
        <v>48180</v>
      </c>
      <c r="F37" s="28"/>
      <c r="G37" s="31"/>
      <c r="H37" s="31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>
      <c r="A38" s="29"/>
      <c r="B38" s="29"/>
      <c r="C38" s="27"/>
      <c r="D38" s="31"/>
      <c r="E38" s="30"/>
      <c r="F38" s="31"/>
      <c r="G38" s="31"/>
      <c r="H38" s="31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>
      <c r="A39" s="29"/>
      <c r="B39" s="29"/>
      <c r="C39" s="27"/>
      <c r="D39" s="31"/>
      <c r="E39" s="31"/>
      <c r="F39" s="31"/>
      <c r="G39" s="31"/>
      <c r="H39" s="31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>
      <c r="A40" s="32" t="s">
        <v>1</v>
      </c>
      <c r="B40" s="32"/>
      <c r="C40" s="33" t="s">
        <v>27</v>
      </c>
      <c r="D40" s="33" t="s">
        <v>27</v>
      </c>
      <c r="E40" s="1"/>
      <c r="F40" s="35"/>
      <c r="G40" s="31"/>
      <c r="H40" s="31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>
      <c r="A41" s="32" t="s">
        <v>2</v>
      </c>
      <c r="B41" s="32"/>
      <c r="C41" s="33" t="s">
        <v>29</v>
      </c>
      <c r="D41" s="33" t="s">
        <v>29</v>
      </c>
      <c r="E41" s="1"/>
      <c r="F41" s="35"/>
      <c r="G41" s="31"/>
      <c r="H41" s="31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>
      <c r="A42" s="32" t="s">
        <v>3</v>
      </c>
      <c r="B42" s="32"/>
      <c r="C42" s="33">
        <v>365</v>
      </c>
      <c r="D42" s="33">
        <v>365</v>
      </c>
      <c r="E42" s="1"/>
      <c r="F42" s="35"/>
      <c r="G42" s="31"/>
      <c r="H42" s="31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>
      <c r="A43" s="32" t="s">
        <v>4</v>
      </c>
      <c r="B43" s="32"/>
      <c r="C43" s="36">
        <v>66</v>
      </c>
      <c r="D43" s="36">
        <v>66</v>
      </c>
      <c r="E43" s="1"/>
      <c r="F43" s="38"/>
      <c r="G43" s="31"/>
      <c r="H43" s="31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6.75" customHeight="1">
      <c r="A44" s="39"/>
      <c r="B44" s="39"/>
      <c r="C44" s="40"/>
      <c r="D44" s="40"/>
      <c r="E44" s="1"/>
      <c r="F44" s="35"/>
      <c r="G44" s="31"/>
      <c r="H44" s="31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6" customHeight="1">
      <c r="A45" s="39"/>
      <c r="B45" s="39"/>
      <c r="C45" s="41"/>
      <c r="D45" s="41"/>
      <c r="E45" s="1"/>
      <c r="F45" s="35"/>
      <c r="G45" s="31"/>
      <c r="H45" s="31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>
      <c r="A46" s="42" t="s">
        <v>6</v>
      </c>
      <c r="B46" s="42" t="s">
        <v>4</v>
      </c>
      <c r="C46" s="43" t="s">
        <v>39</v>
      </c>
      <c r="D46" s="43" t="s">
        <v>37</v>
      </c>
      <c r="E46" s="1"/>
      <c r="F46" s="45"/>
      <c r="G46" s="31"/>
      <c r="H46" s="31"/>
      <c r="I46" s="99" t="s">
        <v>47</v>
      </c>
      <c r="J46" s="99"/>
      <c r="K46" s="99"/>
      <c r="L46" s="28"/>
      <c r="M46" s="28"/>
      <c r="N46" s="28"/>
      <c r="O46" s="28"/>
      <c r="P46" s="28"/>
      <c r="Q46" s="28"/>
      <c r="R46" s="28"/>
      <c r="S46" s="28"/>
      <c r="T46" s="28"/>
    </row>
    <row r="47" spans="1:20">
      <c r="A47" s="46" t="s">
        <v>32</v>
      </c>
      <c r="B47" s="46">
        <v>0</v>
      </c>
      <c r="C47" s="48" t="s">
        <v>44</v>
      </c>
      <c r="D47" s="48" t="s">
        <v>41</v>
      </c>
      <c r="E47" s="1"/>
      <c r="F47" s="45"/>
      <c r="G47" s="31"/>
      <c r="H47" s="31"/>
      <c r="I47" s="99"/>
      <c r="J47" s="99"/>
      <c r="K47" s="99"/>
      <c r="L47" s="28"/>
      <c r="M47" s="28"/>
      <c r="N47" s="28"/>
      <c r="O47" s="28"/>
      <c r="P47" s="28"/>
      <c r="Q47" s="28"/>
      <c r="R47" s="28"/>
      <c r="S47" s="28"/>
      <c r="T47" s="28"/>
    </row>
    <row r="48" spans="1:20">
      <c r="A48" s="32" t="s">
        <v>31</v>
      </c>
      <c r="B48" s="32">
        <v>48</v>
      </c>
      <c r="C48" s="51" t="s">
        <v>46</v>
      </c>
      <c r="D48" s="51" t="s">
        <v>42</v>
      </c>
      <c r="E48" s="1"/>
      <c r="F48" s="52"/>
      <c r="G48" s="31"/>
      <c r="H48" s="31"/>
      <c r="I48" s="99"/>
      <c r="J48" s="99"/>
      <c r="K48" s="99"/>
      <c r="L48" s="28"/>
      <c r="M48" s="28"/>
      <c r="N48" s="28"/>
      <c r="O48" s="28"/>
      <c r="P48" s="28"/>
      <c r="Q48" s="28"/>
      <c r="R48" s="28"/>
      <c r="S48" s="28"/>
      <c r="T48" s="28"/>
    </row>
    <row r="49" spans="1:79">
      <c r="A49" s="32" t="s">
        <v>30</v>
      </c>
      <c r="B49" s="32">
        <v>66</v>
      </c>
      <c r="C49" s="51" t="s">
        <v>45</v>
      </c>
      <c r="D49" s="51" t="s">
        <v>43</v>
      </c>
      <c r="E49" s="1"/>
      <c r="F49" s="52"/>
      <c r="G49" s="31"/>
      <c r="H49" s="31"/>
      <c r="I49" s="28" t="s">
        <v>48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79">
      <c r="A50" s="39"/>
      <c r="B50" s="39"/>
      <c r="C50" s="53"/>
      <c r="D50" s="53"/>
      <c r="E50" s="1"/>
      <c r="F50" s="53"/>
      <c r="G50" s="31"/>
      <c r="H50" s="31"/>
      <c r="I50" s="101" t="s">
        <v>49</v>
      </c>
      <c r="J50" s="101"/>
      <c r="K50" s="101"/>
      <c r="L50" s="28"/>
      <c r="M50" s="28"/>
      <c r="N50" s="28"/>
      <c r="O50" s="28"/>
      <c r="P50" s="28"/>
      <c r="Q50" s="28"/>
      <c r="R50" s="28"/>
      <c r="S50" s="28"/>
      <c r="T50" s="28"/>
    </row>
    <row r="51" spans="1:79">
      <c r="A51" s="39" t="s">
        <v>7</v>
      </c>
      <c r="B51" s="39"/>
      <c r="C51" s="53">
        <f>C42*C43</f>
        <v>24090</v>
      </c>
      <c r="D51" s="53">
        <f>D42*D43</f>
        <v>24090</v>
      </c>
      <c r="E51" s="1"/>
      <c r="F51" s="53"/>
      <c r="G51" s="31"/>
      <c r="H51" s="31"/>
      <c r="I51" s="101"/>
      <c r="J51" s="101"/>
      <c r="K51" s="101"/>
      <c r="L51" s="28"/>
      <c r="M51" s="28"/>
      <c r="N51" s="28"/>
      <c r="O51" s="28"/>
      <c r="P51" s="28"/>
      <c r="Q51" s="28"/>
      <c r="R51" s="28"/>
      <c r="S51" s="28"/>
      <c r="T51" s="28"/>
    </row>
    <row r="52" spans="1:79">
      <c r="A52" s="29"/>
      <c r="B52" s="29"/>
      <c r="C52" s="31"/>
      <c r="D52" s="31"/>
      <c r="E52" s="31"/>
      <c r="F52" s="53"/>
      <c r="G52" s="31"/>
      <c r="H52" s="31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79">
      <c r="A53" s="29"/>
      <c r="B53" s="29"/>
      <c r="C53" s="31"/>
      <c r="D53" s="31"/>
      <c r="E53" s="31"/>
      <c r="F53" s="53"/>
      <c r="G53" s="31"/>
      <c r="H53" s="31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79">
      <c r="A54" s="55"/>
      <c r="B54" s="55"/>
      <c r="C54" s="54"/>
      <c r="D54" s="54"/>
      <c r="E54" s="54"/>
      <c r="F54" s="54"/>
      <c r="G54" s="31"/>
      <c r="H54" s="31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79">
      <c r="A55" s="29"/>
      <c r="B55" s="29"/>
      <c r="C55" s="29"/>
      <c r="D55" s="31"/>
      <c r="E55" s="31"/>
      <c r="F55" s="31"/>
      <c r="G55" s="31"/>
      <c r="H55" s="31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79">
      <c r="A56" s="29"/>
      <c r="B56" s="29"/>
      <c r="C56" s="29"/>
      <c r="D56" s="31"/>
      <c r="E56" s="31"/>
      <c r="F56" s="31"/>
      <c r="G56" s="31"/>
      <c r="H56" s="31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79">
      <c r="A57" s="29"/>
      <c r="B57" s="29"/>
      <c r="C57" s="29"/>
      <c r="D57" s="31"/>
      <c r="E57" s="31"/>
      <c r="F57" s="31"/>
      <c r="G57" s="31"/>
      <c r="H57" s="31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79" s="3" customFormat="1">
      <c r="A58" s="26"/>
      <c r="B58" s="26"/>
      <c r="C58" s="27" t="s">
        <v>0</v>
      </c>
      <c r="D58" s="28"/>
      <c r="E58" s="28"/>
      <c r="F58" s="28"/>
      <c r="G58" s="28"/>
      <c r="H58" s="40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79" s="3" customFormat="1">
      <c r="A59" s="29"/>
      <c r="B59" s="29"/>
      <c r="C59" s="27" t="s">
        <v>40</v>
      </c>
      <c r="D59" s="28"/>
      <c r="E59" s="28"/>
      <c r="F59" s="28"/>
      <c r="G59" s="28"/>
      <c r="H59" s="56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s="3" customFormat="1">
      <c r="A60" s="29"/>
      <c r="B60" s="29"/>
      <c r="C60" s="27" t="s">
        <v>8</v>
      </c>
      <c r="D60" s="28"/>
      <c r="E60" s="28"/>
      <c r="F60" s="28"/>
      <c r="G60" s="28"/>
      <c r="H60" s="56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79" s="3" customFormat="1">
      <c r="A61" s="29"/>
      <c r="B61" s="29"/>
      <c r="C61" s="27"/>
      <c r="D61" s="28"/>
      <c r="E61" s="28"/>
      <c r="F61" s="28"/>
      <c r="G61" s="28"/>
      <c r="H61" s="40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</row>
    <row r="62" spans="1:79" s="3" customFormat="1">
      <c r="A62" s="29"/>
      <c r="B62" s="29"/>
      <c r="C62" s="27" t="s">
        <v>9</v>
      </c>
      <c r="D62" s="28"/>
      <c r="E62" s="30">
        <f>SUM(C77:E77)</f>
        <v>48180</v>
      </c>
      <c r="F62" s="28"/>
      <c r="G62" s="28"/>
      <c r="H62" s="40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</row>
    <row r="63" spans="1:79" s="3" customFormat="1">
      <c r="A63" s="29"/>
      <c r="B63" s="29"/>
      <c r="C63" s="27"/>
      <c r="D63" s="31"/>
      <c r="E63" s="30"/>
      <c r="F63" s="31"/>
      <c r="G63" s="31"/>
      <c r="H63" s="45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</row>
    <row r="64" spans="1:79" s="3" customFormat="1">
      <c r="A64" s="29"/>
      <c r="B64" s="29"/>
      <c r="C64" s="27"/>
      <c r="D64" s="31"/>
      <c r="E64" s="31"/>
      <c r="F64" s="31"/>
      <c r="G64" s="31"/>
      <c r="H64" s="54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</row>
    <row r="65" spans="1:79" s="3" customFormat="1">
      <c r="A65" s="32" t="s">
        <v>1</v>
      </c>
      <c r="B65" s="32"/>
      <c r="C65" s="33" t="s">
        <v>27</v>
      </c>
      <c r="D65" s="33" t="s">
        <v>27</v>
      </c>
      <c r="E65" s="34"/>
      <c r="F65" s="35"/>
      <c r="G65" s="31"/>
      <c r="H65" s="53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79" s="3" customFormat="1">
      <c r="A66" s="32" t="s">
        <v>2</v>
      </c>
      <c r="B66" s="32"/>
      <c r="C66" s="33" t="s">
        <v>29</v>
      </c>
      <c r="D66" s="33" t="s">
        <v>29</v>
      </c>
      <c r="E66" s="34"/>
      <c r="F66" s="35"/>
      <c r="G66" s="40"/>
      <c r="H66" s="53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s="3" customFormat="1">
      <c r="A67" s="32" t="s">
        <v>3</v>
      </c>
      <c r="B67" s="32"/>
      <c r="C67" s="33">
        <v>365</v>
      </c>
      <c r="D67" s="33">
        <v>365</v>
      </c>
      <c r="E67" s="34"/>
      <c r="F67" s="35"/>
      <c r="G67" s="40"/>
      <c r="H67" s="53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</row>
    <row r="68" spans="1:79" s="3" customFormat="1">
      <c r="A68" s="32" t="s">
        <v>4</v>
      </c>
      <c r="B68" s="32"/>
      <c r="C68" s="36">
        <v>66</v>
      </c>
      <c r="D68" s="36">
        <v>66</v>
      </c>
      <c r="E68" s="37"/>
      <c r="F68" s="38"/>
      <c r="G68" s="56"/>
      <c r="H68" s="53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79" s="3" customFormat="1">
      <c r="A69" s="32" t="s">
        <v>5</v>
      </c>
      <c r="B69" s="32"/>
      <c r="C69" s="36">
        <v>0</v>
      </c>
      <c r="D69" s="36">
        <v>0</v>
      </c>
      <c r="E69" s="37"/>
      <c r="F69" s="38"/>
      <c r="G69" s="56"/>
      <c r="H69" s="53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79" s="3" customFormat="1" ht="6.75" customHeight="1">
      <c r="A70" s="39"/>
      <c r="B70" s="39"/>
      <c r="C70" s="40"/>
      <c r="D70" s="40"/>
      <c r="E70" s="35"/>
      <c r="F70" s="35"/>
      <c r="G70" s="40"/>
      <c r="H70" s="53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79" s="3" customFormat="1" ht="6" customHeight="1">
      <c r="A71" s="39"/>
      <c r="B71" s="39"/>
      <c r="C71" s="41"/>
      <c r="D71" s="41"/>
      <c r="E71" s="35"/>
      <c r="F71" s="35"/>
      <c r="G71" s="40"/>
      <c r="H71" s="53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79" s="3" customFormat="1">
      <c r="A72" s="42" t="s">
        <v>6</v>
      </c>
      <c r="B72" s="42" t="s">
        <v>4</v>
      </c>
      <c r="C72" s="43" t="s">
        <v>37</v>
      </c>
      <c r="D72" s="43" t="s">
        <v>39</v>
      </c>
      <c r="E72" s="44"/>
      <c r="F72" s="45"/>
      <c r="G72" s="45"/>
      <c r="H72" s="53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79" s="3" customFormat="1">
      <c r="A73" s="46" t="s">
        <v>32</v>
      </c>
      <c r="B73" s="46">
        <v>0</v>
      </c>
      <c r="C73" s="47" t="s">
        <v>33</v>
      </c>
      <c r="D73" s="48">
        <v>0.80208333333333337</v>
      </c>
      <c r="E73" s="49"/>
      <c r="F73" s="45"/>
      <c r="G73" s="61"/>
      <c r="H73" s="31"/>
      <c r="I73" s="99" t="s">
        <v>36</v>
      </c>
      <c r="J73" s="99"/>
      <c r="K73" s="99"/>
      <c r="L73" s="31"/>
      <c r="M73" s="31"/>
      <c r="N73" s="31"/>
      <c r="O73" s="31"/>
      <c r="P73" s="31"/>
      <c r="Q73" s="31"/>
      <c r="R73" s="31"/>
      <c r="S73" s="31"/>
      <c r="T73" s="31"/>
    </row>
    <row r="74" spans="1:79" s="3" customFormat="1">
      <c r="A74" s="32" t="s">
        <v>31</v>
      </c>
      <c r="B74" s="32">
        <v>48</v>
      </c>
      <c r="C74" s="50">
        <v>5.5555555555555552E-2</v>
      </c>
      <c r="D74" s="51">
        <v>0.83680555555555547</v>
      </c>
      <c r="E74" s="49"/>
      <c r="F74" s="52"/>
      <c r="G74" s="31"/>
      <c r="H74" s="31"/>
      <c r="I74" s="99"/>
      <c r="J74" s="99"/>
      <c r="K74" s="99"/>
      <c r="L74" s="31"/>
      <c r="M74" s="31"/>
      <c r="N74" s="31"/>
      <c r="O74" s="31"/>
      <c r="P74" s="31"/>
      <c r="Q74" s="31"/>
      <c r="R74" s="31"/>
      <c r="S74" s="31"/>
      <c r="T74" s="31"/>
    </row>
    <row r="75" spans="1:79" s="3" customFormat="1">
      <c r="A75" s="32" t="s">
        <v>30</v>
      </c>
      <c r="B75" s="32">
        <v>66</v>
      </c>
      <c r="C75" s="50">
        <v>7.2916666666666671E-2</v>
      </c>
      <c r="D75" s="51">
        <v>0.85416666666666663</v>
      </c>
      <c r="E75" s="49"/>
      <c r="F75" s="52"/>
      <c r="G75" s="31"/>
      <c r="H75" s="31"/>
      <c r="I75" s="99"/>
      <c r="J75" s="99"/>
      <c r="K75" s="99"/>
      <c r="L75" s="31"/>
      <c r="M75" s="31"/>
      <c r="N75" s="31"/>
      <c r="O75" s="31"/>
      <c r="P75" s="31"/>
      <c r="Q75" s="31"/>
      <c r="R75" s="31"/>
      <c r="S75" s="31"/>
      <c r="T75" s="31"/>
    </row>
    <row r="76" spans="1:79" s="3" customFormat="1">
      <c r="A76" s="39"/>
      <c r="B76" s="39"/>
      <c r="C76" s="53"/>
      <c r="D76" s="53"/>
      <c r="E76" s="54"/>
      <c r="F76" s="53"/>
      <c r="G76" s="39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79" s="3" customFormat="1">
      <c r="A77" s="39" t="s">
        <v>7</v>
      </c>
      <c r="B77" s="39"/>
      <c r="C77" s="53">
        <f>C67*C68</f>
        <v>24090</v>
      </c>
      <c r="D77" s="53">
        <f>D67*D68</f>
        <v>24090</v>
      </c>
      <c r="E77" s="54"/>
      <c r="F77" s="53"/>
      <c r="G77" s="53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79" s="3" customFormat="1">
      <c r="A78" s="29"/>
      <c r="B78" s="29"/>
      <c r="C78" s="31"/>
      <c r="D78" s="31"/>
      <c r="E78" s="31"/>
      <c r="F78" s="53"/>
      <c r="G78" s="53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79" s="3" customFormat="1">
      <c r="A79" s="100" t="s">
        <v>34</v>
      </c>
      <c r="B79" s="100"/>
      <c r="C79" s="100"/>
      <c r="D79" s="100"/>
      <c r="E79" s="31"/>
      <c r="F79" s="53"/>
      <c r="G79" s="53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79" s="3" customFormat="1">
      <c r="A80" s="100"/>
      <c r="B80" s="100"/>
      <c r="C80" s="100"/>
      <c r="D80" s="100"/>
      <c r="E80" s="54"/>
      <c r="F80" s="54"/>
      <c r="G80" s="54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79" s="3" customFormat="1">
      <c r="A81" s="100"/>
      <c r="B81" s="100"/>
      <c r="C81" s="100"/>
      <c r="D81" s="100"/>
      <c r="E81" s="59"/>
      <c r="F81" s="59"/>
      <c r="G81" s="59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79" s="3" customFormat="1">
      <c r="E82" s="59"/>
      <c r="F82" s="59"/>
      <c r="G82" s="59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79" s="3" customFormat="1">
      <c r="E83" s="59"/>
      <c r="F83" s="59"/>
      <c r="G83" s="59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79" s="3" customFormat="1">
      <c r="E84" s="59"/>
      <c r="F84" s="59"/>
      <c r="G84" s="59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79" s="3" customFormat="1">
      <c r="A85" s="55"/>
      <c r="B85" s="55"/>
      <c r="C85" s="58"/>
      <c r="D85" s="59"/>
      <c r="E85" s="60"/>
      <c r="F85" s="59"/>
      <c r="G85" s="59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79" s="3" customFormat="1">
      <c r="A86" s="55"/>
      <c r="B86" s="55"/>
      <c r="C86" s="58"/>
      <c r="D86" s="54"/>
      <c r="E86" s="60"/>
      <c r="F86" s="54"/>
      <c r="G86" s="54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79" s="3" customFormat="1">
      <c r="A87" s="29"/>
      <c r="B87" s="29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79" ht="12.75" customHeight="1">
      <c r="A88" s="26"/>
      <c r="B88" s="26"/>
      <c r="C88" s="27" t="s">
        <v>0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</row>
    <row r="89" spans="1:79">
      <c r="A89" s="29"/>
      <c r="B89" s="29"/>
      <c r="C89" s="27" t="s">
        <v>35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</row>
    <row r="90" spans="1:79">
      <c r="A90" s="29"/>
      <c r="B90" s="29"/>
      <c r="C90" s="27" t="s">
        <v>8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</row>
    <row r="91" spans="1:79">
      <c r="A91" s="29"/>
      <c r="B91" s="29"/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</row>
    <row r="92" spans="1:79">
      <c r="A92" s="29"/>
      <c r="B92" s="29"/>
      <c r="C92" s="27" t="s">
        <v>9</v>
      </c>
      <c r="D92" s="28"/>
      <c r="E92" s="30">
        <f>SUM(C107:E107)</f>
        <v>72270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</row>
    <row r="93" spans="1:79">
      <c r="A93" s="29"/>
      <c r="B93" s="29"/>
      <c r="C93" s="27"/>
      <c r="D93" s="31"/>
      <c r="E93" s="30"/>
      <c r="F93" s="31"/>
      <c r="G93" s="31"/>
      <c r="H93" s="31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</row>
    <row r="94" spans="1:79">
      <c r="A94" s="29"/>
      <c r="B94" s="29"/>
      <c r="C94" s="27"/>
      <c r="D94" s="31"/>
      <c r="E94" s="31"/>
      <c r="F94" s="31"/>
      <c r="G94" s="31"/>
      <c r="H94" s="31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</row>
    <row r="95" spans="1:79">
      <c r="A95" s="32" t="s">
        <v>1</v>
      </c>
      <c r="B95" s="32"/>
      <c r="C95" s="33" t="s">
        <v>27</v>
      </c>
      <c r="D95" s="33" t="s">
        <v>27</v>
      </c>
      <c r="E95" s="33" t="s">
        <v>27</v>
      </c>
      <c r="F95" s="35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>
      <c r="A96" s="32" t="s">
        <v>2</v>
      </c>
      <c r="B96" s="32"/>
      <c r="C96" s="33" t="s">
        <v>29</v>
      </c>
      <c r="D96" s="33" t="s">
        <v>29</v>
      </c>
      <c r="E96" s="33" t="s">
        <v>29</v>
      </c>
      <c r="F96" s="35"/>
      <c r="G96" s="40"/>
      <c r="H96" s="4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>
      <c r="A97" s="32" t="s">
        <v>3</v>
      </c>
      <c r="B97" s="32"/>
      <c r="C97" s="33">
        <v>365</v>
      </c>
      <c r="D97" s="33">
        <v>365</v>
      </c>
      <c r="E97" s="33">
        <v>365</v>
      </c>
      <c r="F97" s="35"/>
      <c r="G97" s="40"/>
      <c r="H97" s="4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>
      <c r="A98" s="32" t="s">
        <v>4</v>
      </c>
      <c r="B98" s="32"/>
      <c r="C98" s="36">
        <v>66</v>
      </c>
      <c r="D98" s="36">
        <v>66</v>
      </c>
      <c r="E98" s="36">
        <v>66</v>
      </c>
      <c r="F98" s="38"/>
      <c r="G98" s="56"/>
      <c r="H98" s="56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>
      <c r="A99" s="32" t="s">
        <v>5</v>
      </c>
      <c r="B99" s="32"/>
      <c r="C99" s="36">
        <v>0</v>
      </c>
      <c r="D99" s="36">
        <v>0</v>
      </c>
      <c r="E99" s="36">
        <v>0</v>
      </c>
      <c r="F99" s="38"/>
      <c r="G99" s="56"/>
      <c r="H99" s="56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ht="6" customHeight="1">
      <c r="A100" s="39"/>
      <c r="B100" s="39"/>
      <c r="C100" s="40"/>
      <c r="D100" s="40"/>
      <c r="E100" s="40"/>
      <c r="F100" s="35"/>
      <c r="G100" s="40"/>
      <c r="H100" s="40"/>
      <c r="I100" s="31"/>
      <c r="J100" s="31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</row>
    <row r="101" spans="1:79" ht="6" customHeight="1">
      <c r="A101" s="39"/>
      <c r="B101" s="39"/>
      <c r="C101" s="41"/>
      <c r="D101" s="41"/>
      <c r="E101" s="40"/>
      <c r="F101" s="35"/>
      <c r="G101" s="40"/>
      <c r="H101" s="40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</row>
    <row r="102" spans="1:79" s="7" customFormat="1">
      <c r="A102" s="42" t="s">
        <v>6</v>
      </c>
      <c r="B102" s="42" t="s">
        <v>4</v>
      </c>
      <c r="C102" s="43" t="s">
        <v>37</v>
      </c>
      <c r="D102" s="43" t="s">
        <v>38</v>
      </c>
      <c r="E102" s="43" t="s">
        <v>39</v>
      </c>
      <c r="F102" s="45"/>
      <c r="G102" s="45"/>
      <c r="H102" s="45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</row>
    <row r="103" spans="1:79" s="7" customFormat="1">
      <c r="A103" s="42" t="s">
        <v>32</v>
      </c>
      <c r="B103" s="46">
        <v>0</v>
      </c>
      <c r="C103" s="47" t="s">
        <v>33</v>
      </c>
      <c r="D103" s="48">
        <v>0.65625</v>
      </c>
      <c r="E103" s="48">
        <v>0.80208333333333337</v>
      </c>
      <c r="F103" s="45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</row>
    <row r="104" spans="1:79" s="3" customFormat="1">
      <c r="A104" s="32" t="s">
        <v>56</v>
      </c>
      <c r="B104" s="32">
        <v>48</v>
      </c>
      <c r="C104" s="50">
        <v>5.5555555555555552E-2</v>
      </c>
      <c r="D104" s="51">
        <v>0.69097222222222221</v>
      </c>
      <c r="E104" s="51">
        <v>0.83680555555555547</v>
      </c>
      <c r="F104" s="52"/>
      <c r="G104" s="31"/>
      <c r="H104" s="31"/>
      <c r="I104" s="31"/>
      <c r="J104" s="54"/>
      <c r="K104" s="39"/>
      <c r="L104" s="39"/>
      <c r="M104" s="54"/>
      <c r="N104" s="54"/>
      <c r="O104" s="54"/>
      <c r="P104" s="62"/>
      <c r="Q104" s="31"/>
      <c r="R104" s="31"/>
      <c r="S104" s="31"/>
      <c r="T104" s="31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s="3" customFormat="1">
      <c r="A105" s="32" t="s">
        <v>55</v>
      </c>
      <c r="B105" s="32">
        <v>66</v>
      </c>
      <c r="C105" s="50">
        <v>7.2916666666666671E-2</v>
      </c>
      <c r="D105" s="51">
        <v>0.70833333333333337</v>
      </c>
      <c r="E105" s="51">
        <v>0.85416666666666663</v>
      </c>
      <c r="F105" s="52"/>
      <c r="G105" s="31"/>
      <c r="H105" s="31"/>
      <c r="I105" s="31"/>
      <c r="J105" s="54"/>
      <c r="K105" s="39"/>
      <c r="L105" s="39"/>
      <c r="M105" s="53"/>
      <c r="N105" s="54"/>
      <c r="O105" s="53"/>
      <c r="P105" s="31"/>
      <c r="Q105" s="31"/>
      <c r="R105" s="31"/>
      <c r="S105" s="31"/>
      <c r="T105" s="31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s="3" customFormat="1">
      <c r="A106" s="39"/>
      <c r="B106" s="39"/>
      <c r="C106" s="53"/>
      <c r="D106" s="53"/>
      <c r="E106" s="53"/>
      <c r="F106" s="53"/>
      <c r="G106" s="39"/>
      <c r="H106" s="53"/>
      <c r="I106" s="53"/>
      <c r="J106" s="53"/>
      <c r="K106" s="39"/>
      <c r="L106" s="39"/>
      <c r="M106" s="53"/>
      <c r="N106" s="54"/>
      <c r="O106" s="53"/>
      <c r="P106" s="31"/>
      <c r="Q106" s="31"/>
      <c r="R106" s="31"/>
      <c r="S106" s="31"/>
      <c r="T106" s="31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s="3" customFormat="1">
      <c r="A107" s="39" t="s">
        <v>7</v>
      </c>
      <c r="B107" s="39"/>
      <c r="C107" s="53">
        <f>C97*C98</f>
        <v>24090</v>
      </c>
      <c r="D107" s="53">
        <f>D97*D98</f>
        <v>24090</v>
      </c>
      <c r="E107" s="53">
        <f>E97*E98</f>
        <v>24090</v>
      </c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31"/>
      <c r="Q107" s="31"/>
      <c r="R107" s="31"/>
      <c r="S107" s="31"/>
      <c r="T107" s="31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s="3" customFormat="1">
      <c r="A108" s="29"/>
      <c r="B108" s="29"/>
      <c r="C108" s="31"/>
      <c r="D108" s="31"/>
      <c r="E108" s="31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31"/>
      <c r="Q108" s="31"/>
      <c r="R108" s="31"/>
      <c r="S108" s="31"/>
      <c r="T108" s="31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s="3" customFormat="1">
      <c r="A109" s="29"/>
      <c r="B109" s="29"/>
      <c r="C109" s="31"/>
      <c r="D109" s="31"/>
      <c r="E109" s="31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31"/>
      <c r="Q109" s="31"/>
      <c r="R109" s="31"/>
      <c r="S109" s="31"/>
      <c r="T109" s="31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s="3" customFormat="1">
      <c r="A110" s="57"/>
      <c r="B110" s="57"/>
      <c r="C110" s="58"/>
      <c r="D110" s="59"/>
      <c r="E110" s="59"/>
      <c r="F110" s="59"/>
      <c r="G110" s="59"/>
      <c r="H110" s="63"/>
      <c r="I110" s="53"/>
      <c r="J110" s="53"/>
      <c r="K110" s="53"/>
      <c r="L110" s="53"/>
      <c r="M110" s="53"/>
      <c r="N110" s="53"/>
      <c r="O110" s="53"/>
      <c r="P110" s="31"/>
      <c r="Q110" s="31"/>
      <c r="R110" s="31"/>
      <c r="S110" s="31"/>
      <c r="T110" s="31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s="3" customFormat="1">
      <c r="A111" s="100" t="s">
        <v>34</v>
      </c>
      <c r="B111" s="100"/>
      <c r="C111" s="100"/>
      <c r="D111" s="100"/>
      <c r="E111" s="59"/>
      <c r="F111" s="59"/>
      <c r="G111" s="59"/>
      <c r="H111" s="63"/>
      <c r="I111" s="53"/>
      <c r="J111" s="53"/>
      <c r="K111" s="53"/>
      <c r="L111" s="53"/>
      <c r="M111" s="53"/>
      <c r="N111" s="53"/>
      <c r="O111" s="53"/>
      <c r="P111" s="31"/>
      <c r="Q111" s="31"/>
      <c r="R111" s="31"/>
      <c r="S111" s="31"/>
      <c r="T111" s="31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s="3" customFormat="1">
      <c r="A112" s="100"/>
      <c r="B112" s="100"/>
      <c r="C112" s="100"/>
      <c r="D112" s="100"/>
      <c r="E112" s="59"/>
      <c r="F112" s="59"/>
      <c r="G112" s="59"/>
      <c r="H112" s="63"/>
      <c r="I112" s="53"/>
      <c r="J112" s="53"/>
      <c r="K112" s="53"/>
      <c r="L112" s="53"/>
      <c r="M112" s="53"/>
      <c r="N112" s="53"/>
      <c r="O112" s="53"/>
      <c r="P112" s="31"/>
      <c r="Q112" s="31"/>
      <c r="R112" s="31"/>
      <c r="S112" s="31"/>
      <c r="T112" s="31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s="3" customFormat="1">
      <c r="A113" s="100"/>
      <c r="B113" s="100"/>
      <c r="C113" s="100"/>
      <c r="D113" s="100"/>
      <c r="E113" s="59"/>
      <c r="F113" s="59"/>
      <c r="G113" s="59"/>
      <c r="H113" s="63"/>
      <c r="I113" s="53"/>
      <c r="J113" s="53"/>
      <c r="K113" s="53"/>
      <c r="L113" s="53"/>
      <c r="M113" s="53"/>
      <c r="N113" s="53"/>
      <c r="O113" s="53"/>
      <c r="P113" s="31"/>
      <c r="Q113" s="31"/>
      <c r="R113" s="31"/>
      <c r="S113" s="31"/>
      <c r="T113" s="31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s="3" customFormat="1">
      <c r="A114" s="55"/>
      <c r="B114" s="55"/>
      <c r="C114" s="58"/>
      <c r="D114" s="59"/>
      <c r="E114" s="60"/>
      <c r="F114" s="59"/>
      <c r="G114" s="59"/>
      <c r="H114" s="63"/>
      <c r="I114" s="53"/>
      <c r="J114" s="53"/>
      <c r="K114" s="53"/>
      <c r="L114" s="53"/>
      <c r="M114" s="53"/>
      <c r="N114" s="53"/>
      <c r="O114" s="53"/>
      <c r="P114" s="31"/>
      <c r="Q114" s="31"/>
      <c r="R114" s="31"/>
      <c r="S114" s="31"/>
      <c r="T114" s="31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s="3" customFormat="1">
      <c r="A115" s="55"/>
      <c r="B115" s="55"/>
      <c r="C115" s="58"/>
      <c r="D115" s="54"/>
      <c r="E115" s="60"/>
      <c r="F115" s="54"/>
      <c r="G115" s="54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s="3" customFormat="1">
      <c r="A116" s="55"/>
      <c r="B116" s="55"/>
      <c r="C116" s="58"/>
      <c r="D116" s="54"/>
      <c r="E116" s="54"/>
      <c r="F116" s="54"/>
      <c r="G116" s="54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s="3" customFormat="1">
      <c r="A117" s="55"/>
      <c r="B117" s="55"/>
      <c r="C117" s="35"/>
      <c r="D117" s="35"/>
      <c r="E117" s="35"/>
      <c r="F117" s="35"/>
      <c r="G117" s="54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</row>
    <row r="118" spans="1:79" s="3" customFormat="1">
      <c r="A118" s="29"/>
      <c r="B118" s="29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  <row r="119" spans="1:79" s="3" customFormat="1">
      <c r="A119" s="29"/>
      <c r="B119" s="29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pans="1:79" s="3" customFormat="1">
      <c r="A120" s="29"/>
      <c r="B120" s="29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79" s="3" customFormat="1">
      <c r="A121" s="29"/>
      <c r="B121" s="2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79" s="3" customFormat="1">
      <c r="A122" s="29"/>
      <c r="B122" s="29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79" s="3" customFormat="1">
      <c r="A123" s="29"/>
      <c r="B123" s="29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79" s="3" customFormat="1">
      <c r="A124" s="29"/>
      <c r="B124" s="29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</row>
    <row r="125" spans="1:79" s="3" customFormat="1">
      <c r="A125" s="29"/>
      <c r="B125" s="29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</row>
    <row r="126" spans="1:79" s="3" customFormat="1">
      <c r="A126" s="29"/>
      <c r="B126" s="29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79" s="3" customFormat="1">
      <c r="A127" s="29"/>
      <c r="B127" s="29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</row>
    <row r="128" spans="1:79" s="3" customFormat="1">
      <c r="A128" s="29"/>
      <c r="B128" s="29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</row>
    <row r="129" spans="1:20" s="3" customFormat="1">
      <c r="A129" s="29"/>
      <c r="B129" s="29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</row>
    <row r="130" spans="1:20" s="3" customFormat="1">
      <c r="A130" s="29"/>
      <c r="B130" s="2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s="3" customFormat="1">
      <c r="A131" s="29"/>
      <c r="B131" s="29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" customFormat="1">
      <c r="A132" s="29"/>
      <c r="B132" s="29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" customFormat="1">
      <c r="A133" s="29"/>
      <c r="B133" s="29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s="3" customFormat="1">
      <c r="A134" s="29"/>
      <c r="B134" s="29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s="3" customFormat="1">
      <c r="A135" s="29"/>
      <c r="B135" s="29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s="3" customFormat="1">
      <c r="A136" s="29"/>
      <c r="B136" s="29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s="3" customFormat="1">
      <c r="A137" s="29"/>
      <c r="B137" s="29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</row>
    <row r="138" spans="1:20" s="3" customFormat="1">
      <c r="A138" s="29"/>
      <c r="B138" s="29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</row>
    <row r="139" spans="1:20" s="3" customFormat="1">
      <c r="A139" s="29"/>
      <c r="B139" s="29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pans="1:20" s="3" customFormat="1">
      <c r="A140" s="29"/>
      <c r="B140" s="29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</row>
    <row r="141" spans="1:20" s="3" customFormat="1">
      <c r="A141" s="29"/>
      <c r="B141" s="29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</row>
    <row r="142" spans="1:20" s="3" customFormat="1">
      <c r="A142" s="29"/>
      <c r="B142" s="29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pans="1:20" s="3" customFormat="1">
      <c r="A143" s="29"/>
      <c r="B143" s="29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</row>
    <row r="144" spans="1:20" s="3" customFormat="1">
      <c r="A144" s="29"/>
      <c r="B144" s="29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</row>
    <row r="145" spans="1:20" s="3" customFormat="1">
      <c r="A145" s="29"/>
      <c r="B145" s="29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1:20" s="3" customFormat="1">
      <c r="A146" s="29"/>
      <c r="B146" s="29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1:20" s="3" customFormat="1">
      <c r="A147" s="29"/>
      <c r="B147" s="29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 s="3" customFormat="1">
      <c r="A148" s="29"/>
      <c r="B148" s="29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 s="3" customFormat="1">
      <c r="A149" s="29"/>
      <c r="B149" s="29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 s="3" customFormat="1">
      <c r="A150" s="29"/>
      <c r="B150" s="29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 s="3" customFormat="1">
      <c r="A151" s="29"/>
      <c r="B151" s="29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 s="3" customFormat="1">
      <c r="A152" s="29"/>
      <c r="B152" s="29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  <row r="153" spans="1:20" s="3" customFormat="1">
      <c r="A153" s="29"/>
      <c r="B153" s="29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1:20" s="3" customFormat="1">
      <c r="A154" s="29"/>
      <c r="B154" s="29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1:20" s="3" customFormat="1">
      <c r="A155" s="29"/>
      <c r="B155" s="29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1:20" s="3" customFormat="1">
      <c r="A156" s="29"/>
      <c r="B156" s="29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1:20" s="3" customFormat="1">
      <c r="A157" s="29"/>
      <c r="B157" s="29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</row>
    <row r="158" spans="1:20" s="3" customFormat="1">
      <c r="A158" s="29"/>
      <c r="B158" s="29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</row>
    <row r="159" spans="1:20" s="3" customFormat="1">
      <c r="A159" s="29"/>
      <c r="B159" s="29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</row>
    <row r="160" spans="1:20" s="3" customFormat="1">
      <c r="A160" s="29"/>
      <c r="B160" s="29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</row>
    <row r="161" spans="1:20" s="3" customFormat="1">
      <c r="A161" s="29"/>
      <c r="B161" s="29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</row>
    <row r="162" spans="1:20" s="3" customFormat="1">
      <c r="A162" s="29"/>
      <c r="B162" s="29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s="3" customFormat="1">
      <c r="A163" s="29"/>
      <c r="B163" s="29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s="3" customFormat="1">
      <c r="A164" s="29"/>
      <c r="B164" s="29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</row>
    <row r="165" spans="1:20" s="3" customFormat="1">
      <c r="A165" s="29"/>
      <c r="B165" s="29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  <row r="166" spans="1:20" s="3" customFormat="1">
      <c r="A166" s="29"/>
      <c r="B166" s="29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</row>
    <row r="167" spans="1:20" s="3" customFormat="1">
      <c r="A167" s="29"/>
      <c r="B167" s="29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0" s="3" customFormat="1">
      <c r="A168" s="29"/>
      <c r="B168" s="29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s="3" customFormat="1">
      <c r="A169" s="29"/>
      <c r="B169" s="29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s="3" customFormat="1">
      <c r="A170" s="29"/>
      <c r="B170" s="29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s="3" customFormat="1">
      <c r="A171" s="29"/>
      <c r="B171" s="29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s="3" customFormat="1">
      <c r="A172" s="29"/>
      <c r="B172" s="29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s="3" customFormat="1">
      <c r="A173" s="29"/>
      <c r="B173" s="29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s="3" customFormat="1">
      <c r="A174" s="29"/>
      <c r="B174" s="29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s="3" customFormat="1">
      <c r="A175" s="29"/>
      <c r="B175" s="29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s="3" customFormat="1">
      <c r="A176" s="29"/>
      <c r="B176" s="29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s="3" customFormat="1">
      <c r="A177" s="29"/>
      <c r="B177" s="29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s="3" customFormat="1">
      <c r="A178" s="29"/>
      <c r="B178" s="29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s="3" customFormat="1">
      <c r="A179" s="29"/>
      <c r="B179" s="29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s="3" customFormat="1">
      <c r="A180" s="29"/>
      <c r="B180" s="29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s="3" customFormat="1">
      <c r="A181" s="29"/>
      <c r="B181" s="29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s="3" customFormat="1">
      <c r="A182" s="29"/>
      <c r="B182" s="29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s="3" customFormat="1">
      <c r="A183" s="29"/>
      <c r="B183" s="29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s="3" customFormat="1">
      <c r="A184" s="29"/>
      <c r="B184" s="29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" customFormat="1">
      <c r="A185" s="29"/>
      <c r="B185" s="29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" customFormat="1">
      <c r="A186" s="29"/>
      <c r="B186" s="29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s="3" customFormat="1">
      <c r="A187" s="29"/>
      <c r="B187" s="29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s="3" customFormat="1">
      <c r="A188" s="29"/>
      <c r="B188" s="29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s="3" customFormat="1">
      <c r="A189" s="29"/>
      <c r="B189" s="29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" customFormat="1">
      <c r="A190" s="29"/>
      <c r="B190" s="29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" customFormat="1">
      <c r="A191" s="29"/>
      <c r="B191" s="29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" customFormat="1">
      <c r="A192" s="29"/>
      <c r="B192" s="29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" customFormat="1">
      <c r="A193" s="29"/>
      <c r="B193" s="29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" customFormat="1">
      <c r="A194" s="29"/>
      <c r="B194" s="29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" customFormat="1">
      <c r="A195" s="29"/>
      <c r="B195" s="29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" customFormat="1">
      <c r="A196" s="29"/>
      <c r="B196" s="29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" customFormat="1">
      <c r="A197" s="29"/>
      <c r="B197" s="29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" customFormat="1">
      <c r="A198" s="29"/>
      <c r="B198" s="29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" customFormat="1">
      <c r="A199" s="29"/>
      <c r="B199" s="29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" customFormat="1">
      <c r="A200" s="29"/>
      <c r="B200" s="29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" customFormat="1">
      <c r="A201" s="29"/>
      <c r="B201" s="29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s="3" customFormat="1">
      <c r="A202" s="29"/>
      <c r="B202" s="29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</row>
    <row r="203" spans="1:20" s="3" customFormat="1">
      <c r="A203" s="29"/>
      <c r="B203" s="29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0" s="3" customFormat="1">
      <c r="A204" s="29"/>
      <c r="B204" s="29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 s="3" customFormat="1">
      <c r="A205" s="29"/>
      <c r="B205" s="29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</row>
    <row r="206" spans="1:20" s="3" customFormat="1">
      <c r="A206" s="29"/>
      <c r="B206" s="29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</row>
    <row r="207" spans="1:20" s="3" customFormat="1">
      <c r="A207" s="29"/>
      <c r="B207" s="29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</row>
    <row r="208" spans="1:20" s="3" customFormat="1">
      <c r="A208" s="29"/>
      <c r="B208" s="29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</row>
    <row r="209" spans="1:20" s="3" customFormat="1">
      <c r="A209" s="29"/>
      <c r="B209" s="29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</row>
    <row r="210" spans="1:20" s="3" customFormat="1">
      <c r="A210" s="29"/>
      <c r="B210" s="29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</row>
    <row r="211" spans="1:20" s="3" customFormat="1">
      <c r="A211" s="29"/>
      <c r="B211" s="29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</row>
    <row r="212" spans="1:20" s="3" customFormat="1">
      <c r="A212" s="29"/>
      <c r="B212" s="29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</row>
    <row r="213" spans="1:20" s="3" customFormat="1">
      <c r="A213" s="29"/>
      <c r="B213" s="29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</row>
    <row r="214" spans="1:20" s="3" customFormat="1">
      <c r="A214" s="29"/>
      <c r="B214" s="29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</row>
    <row r="215" spans="1:20" s="3" customFormat="1">
      <c r="A215" s="29"/>
      <c r="B215" s="29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</row>
    <row r="216" spans="1:20" s="3" customFormat="1">
      <c r="A216" s="29"/>
      <c r="B216" s="29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</row>
    <row r="217" spans="1:20" s="3" customFormat="1">
      <c r="A217" s="29"/>
      <c r="B217" s="29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" customFormat="1">
      <c r="A218" s="29"/>
      <c r="B218" s="29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" customFormat="1">
      <c r="A219" s="29"/>
      <c r="B219" s="29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" customFormat="1">
      <c r="A220" s="29"/>
      <c r="B220" s="29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" customFormat="1">
      <c r="A221" s="29"/>
      <c r="B221" s="29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s="3" customFormat="1">
      <c r="A222" s="29"/>
      <c r="B222" s="29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</row>
    <row r="223" spans="1:20" s="3" customFormat="1">
      <c r="A223" s="29"/>
      <c r="B223" s="29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</row>
    <row r="224" spans="1:20" s="3" customFormat="1">
      <c r="A224" s="29"/>
      <c r="B224" s="29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</row>
    <row r="225" spans="1:20" s="3" customFormat="1">
      <c r="A225" s="29"/>
      <c r="B225" s="29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" customFormat="1">
      <c r="A226" s="29"/>
      <c r="B226" s="29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" customFormat="1">
      <c r="A227" s="29"/>
      <c r="B227" s="29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s="3" customFormat="1">
      <c r="A228" s="29"/>
      <c r="B228" s="29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</row>
    <row r="229" spans="1:20" s="3" customFormat="1">
      <c r="A229" s="29"/>
      <c r="B229" s="29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</row>
    <row r="230" spans="1:20" s="3" customFormat="1">
      <c r="A230" s="29"/>
      <c r="B230" s="29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0" s="3" customFormat="1">
      <c r="A231" s="29"/>
      <c r="B231" s="29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0" s="3" customFormat="1">
      <c r="A232" s="29"/>
      <c r="B232" s="29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0" s="3" customFormat="1">
      <c r="A233" s="29"/>
      <c r="B233" s="29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</row>
    <row r="234" spans="1:20" s="3" customFormat="1">
      <c r="A234" s="2"/>
      <c r="B234" s="2"/>
    </row>
    <row r="235" spans="1:20" s="3" customFormat="1">
      <c r="A235" s="2"/>
      <c r="B235" s="2"/>
    </row>
  </sheetData>
  <mergeCells count="6">
    <mergeCell ref="I21:L23"/>
    <mergeCell ref="A111:D113"/>
    <mergeCell ref="A79:D81"/>
    <mergeCell ref="I73:K75"/>
    <mergeCell ref="I46:K48"/>
    <mergeCell ref="I50:K51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>
    <oddFooter>&amp;L&amp;"Calibri,Normale"&amp;8www.cotrab.eu&amp;C&amp;"Calibri,Normale"&amp;8Ritorno&amp;R&amp;"Calibri,Normale"&amp;8Pagina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B10" sqref="B10"/>
    </sheetView>
  </sheetViews>
  <sheetFormatPr defaultRowHeight="12.75"/>
  <cols>
    <col min="1" max="1" width="9.7109375" customWidth="1"/>
  </cols>
  <sheetData>
    <row r="1" spans="1:10">
      <c r="A1" s="105" t="s">
        <v>11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06" t="s">
        <v>12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>
      <c r="A3" s="105" t="s">
        <v>26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>
      <c r="A4" s="107" t="s">
        <v>28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13.5" thickBot="1">
      <c r="B5" s="8"/>
      <c r="C5" s="8"/>
      <c r="D5" s="8"/>
      <c r="E5" s="8"/>
      <c r="F5" s="8"/>
      <c r="G5" s="8"/>
      <c r="H5" s="8"/>
      <c r="I5" s="8"/>
      <c r="J5" s="8"/>
    </row>
    <row r="6" spans="1:10">
      <c r="A6" s="108" t="s">
        <v>13</v>
      </c>
      <c r="B6" s="111" t="s">
        <v>14</v>
      </c>
      <c r="C6" s="114" t="s">
        <v>15</v>
      </c>
      <c r="D6" s="114"/>
      <c r="E6" s="114"/>
      <c r="F6" s="114"/>
      <c r="G6" s="114"/>
      <c r="H6" s="114"/>
      <c r="I6" s="114"/>
      <c r="J6" s="116" t="s">
        <v>16</v>
      </c>
    </row>
    <row r="7" spans="1:10">
      <c r="A7" s="109"/>
      <c r="B7" s="112"/>
      <c r="C7" s="115"/>
      <c r="D7" s="115"/>
      <c r="E7" s="115"/>
      <c r="F7" s="115"/>
      <c r="G7" s="115"/>
      <c r="H7" s="115"/>
      <c r="I7" s="115"/>
      <c r="J7" s="117"/>
    </row>
    <row r="8" spans="1:10" ht="13.5" thickBot="1">
      <c r="A8" s="110"/>
      <c r="B8" s="113"/>
      <c r="C8" s="9" t="s">
        <v>17</v>
      </c>
      <c r="D8" s="9" t="s">
        <v>18</v>
      </c>
      <c r="E8" s="9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118"/>
    </row>
    <row r="9" spans="1:10">
      <c r="A9" s="10">
        <v>66</v>
      </c>
      <c r="B9" s="11">
        <v>6</v>
      </c>
      <c r="C9" s="12">
        <v>365</v>
      </c>
      <c r="D9" s="12"/>
      <c r="E9" s="11"/>
      <c r="F9" s="12"/>
      <c r="G9" s="12"/>
      <c r="H9" s="12"/>
      <c r="I9" s="12"/>
      <c r="J9" s="13">
        <f>+A9*B9*C9</f>
        <v>144540</v>
      </c>
    </row>
    <row r="10" spans="1:10">
      <c r="A10" s="14"/>
      <c r="B10" s="15"/>
      <c r="C10" s="16"/>
      <c r="D10" s="16"/>
      <c r="E10" s="15"/>
      <c r="F10" s="16"/>
      <c r="G10" s="16"/>
      <c r="H10" s="16"/>
      <c r="I10" s="16"/>
      <c r="J10" s="17"/>
    </row>
    <row r="11" spans="1:10">
      <c r="A11" s="18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18"/>
      <c r="B12" s="16"/>
      <c r="C12" s="16"/>
      <c r="D12" s="16"/>
      <c r="E12" s="16"/>
      <c r="F12" s="16"/>
      <c r="G12" s="16"/>
      <c r="H12" s="16"/>
      <c r="I12" s="16"/>
      <c r="J12" s="17"/>
    </row>
    <row r="13" spans="1:10">
      <c r="A13" s="18"/>
      <c r="B13" s="16"/>
      <c r="C13" s="16"/>
      <c r="D13" s="16"/>
      <c r="E13" s="16"/>
      <c r="F13" s="16"/>
      <c r="G13" s="16"/>
      <c r="H13" s="16"/>
      <c r="I13" s="16"/>
      <c r="J13" s="19"/>
    </row>
    <row r="14" spans="1:10">
      <c r="A14" s="18"/>
      <c r="B14" s="16"/>
      <c r="C14" s="16"/>
      <c r="D14" s="16"/>
      <c r="E14" s="16"/>
      <c r="F14" s="16"/>
      <c r="G14" s="16"/>
      <c r="H14" s="16"/>
      <c r="I14" s="16"/>
      <c r="J14" s="19"/>
    </row>
    <row r="15" spans="1:10">
      <c r="A15" s="18"/>
      <c r="B15" s="16"/>
      <c r="C15" s="16"/>
      <c r="D15" s="16"/>
      <c r="E15" s="16"/>
      <c r="F15" s="16"/>
      <c r="G15" s="16"/>
      <c r="H15" s="16"/>
      <c r="I15" s="16"/>
      <c r="J15" s="19"/>
    </row>
    <row r="16" spans="1:10">
      <c r="A16" s="18"/>
      <c r="B16" s="16"/>
      <c r="C16" s="16"/>
      <c r="D16" s="16"/>
      <c r="E16" s="16"/>
      <c r="F16" s="16"/>
      <c r="G16" s="16"/>
      <c r="H16" s="16"/>
      <c r="I16" s="16"/>
      <c r="J16" s="19"/>
    </row>
    <row r="17" spans="1:10">
      <c r="A17" s="18"/>
      <c r="B17" s="16"/>
      <c r="C17" s="16"/>
      <c r="D17" s="16"/>
      <c r="E17" s="16"/>
      <c r="F17" s="16"/>
      <c r="G17" s="16"/>
      <c r="H17" s="16"/>
      <c r="I17" s="16"/>
      <c r="J17" s="19"/>
    </row>
    <row r="18" spans="1:10">
      <c r="A18" s="18"/>
      <c r="B18" s="16"/>
      <c r="C18" s="16"/>
      <c r="D18" s="16"/>
      <c r="E18" s="16"/>
      <c r="F18" s="16"/>
      <c r="G18" s="16"/>
      <c r="H18" s="16"/>
      <c r="I18" s="16"/>
      <c r="J18" s="19"/>
    </row>
    <row r="19" spans="1:10">
      <c r="A19" s="18"/>
      <c r="B19" s="16"/>
      <c r="C19" s="16"/>
      <c r="D19" s="16"/>
      <c r="E19" s="16"/>
      <c r="F19" s="16"/>
      <c r="G19" s="16"/>
      <c r="H19" s="16"/>
      <c r="I19" s="16"/>
      <c r="J19" s="19"/>
    </row>
    <row r="20" spans="1:10">
      <c r="A20" s="18"/>
      <c r="B20" s="16"/>
      <c r="C20" s="16"/>
      <c r="D20" s="16"/>
      <c r="E20" s="16"/>
      <c r="F20" s="16"/>
      <c r="G20" s="16"/>
      <c r="H20" s="16"/>
      <c r="I20" s="16"/>
      <c r="J20" s="19"/>
    </row>
    <row r="21" spans="1:10">
      <c r="A21" s="18"/>
      <c r="B21" s="16"/>
      <c r="C21" s="16"/>
      <c r="D21" s="16"/>
      <c r="E21" s="16"/>
      <c r="F21" s="16"/>
      <c r="G21" s="16"/>
      <c r="H21" s="16"/>
      <c r="I21" s="16"/>
      <c r="J21" s="19"/>
    </row>
    <row r="22" spans="1:10">
      <c r="A22" s="18"/>
      <c r="B22" s="16"/>
      <c r="C22" s="16"/>
      <c r="D22" s="16"/>
      <c r="E22" s="16"/>
      <c r="F22" s="16"/>
      <c r="G22" s="16"/>
      <c r="H22" s="16"/>
      <c r="I22" s="16"/>
      <c r="J22" s="19"/>
    </row>
    <row r="23" spans="1:10">
      <c r="A23" s="18"/>
      <c r="B23" s="16"/>
      <c r="C23" s="16"/>
      <c r="D23" s="16"/>
      <c r="E23" s="16"/>
      <c r="F23" s="16"/>
      <c r="G23" s="16"/>
      <c r="H23" s="16"/>
      <c r="I23" s="16"/>
      <c r="J23" s="19"/>
    </row>
    <row r="24" spans="1:10">
      <c r="A24" s="18"/>
      <c r="B24" s="16"/>
      <c r="C24" s="16"/>
      <c r="D24" s="16"/>
      <c r="E24" s="16"/>
      <c r="F24" s="16"/>
      <c r="G24" s="16"/>
      <c r="H24" s="16"/>
      <c r="I24" s="16"/>
      <c r="J24" s="19"/>
    </row>
    <row r="25" spans="1:10">
      <c r="A25" s="18"/>
      <c r="B25" s="16"/>
      <c r="C25" s="16"/>
      <c r="D25" s="16"/>
      <c r="E25" s="16"/>
      <c r="F25" s="16"/>
      <c r="G25" s="16"/>
      <c r="H25" s="16"/>
      <c r="I25" s="16"/>
      <c r="J25" s="19"/>
    </row>
    <row r="26" spans="1:10">
      <c r="A26" s="18"/>
      <c r="B26" s="16"/>
      <c r="C26" s="16"/>
      <c r="D26" s="16"/>
      <c r="E26" s="16"/>
      <c r="F26" s="16"/>
      <c r="G26" s="16"/>
      <c r="H26" s="16"/>
      <c r="I26" s="16"/>
      <c r="J26" s="19"/>
    </row>
    <row r="27" spans="1:10">
      <c r="A27" s="18"/>
      <c r="B27" s="16"/>
      <c r="C27" s="16"/>
      <c r="D27" s="16"/>
      <c r="E27" s="16"/>
      <c r="F27" s="16"/>
      <c r="G27" s="16"/>
      <c r="H27" s="16"/>
      <c r="I27" s="16"/>
      <c r="J27" s="19"/>
    </row>
    <row r="28" spans="1:10">
      <c r="A28" s="18"/>
      <c r="B28" s="16"/>
      <c r="C28" s="16"/>
      <c r="D28" s="16"/>
      <c r="E28" s="16"/>
      <c r="F28" s="16"/>
      <c r="G28" s="16"/>
      <c r="H28" s="16"/>
      <c r="I28" s="16"/>
      <c r="J28" s="19"/>
    </row>
    <row r="29" spans="1:10">
      <c r="A29" s="18"/>
      <c r="B29" s="16"/>
      <c r="C29" s="16"/>
      <c r="D29" s="16"/>
      <c r="E29" s="16"/>
      <c r="F29" s="16"/>
      <c r="G29" s="16"/>
      <c r="H29" s="16"/>
      <c r="I29" s="16"/>
      <c r="J29" s="19"/>
    </row>
    <row r="30" spans="1:10" ht="13.5" thickBot="1">
      <c r="A30" s="20"/>
      <c r="B30" s="21"/>
      <c r="C30" s="21"/>
      <c r="D30" s="21"/>
      <c r="E30" s="21"/>
      <c r="F30" s="21"/>
      <c r="G30" s="102" t="s">
        <v>24</v>
      </c>
      <c r="H30" s="102"/>
      <c r="I30" s="102"/>
      <c r="J30" s="22">
        <f>SUM(J9:J29)</f>
        <v>144540</v>
      </c>
    </row>
    <row r="31" spans="1:10">
      <c r="A31" s="23"/>
      <c r="B31" s="23"/>
      <c r="C31" s="23"/>
      <c r="D31" s="23"/>
      <c r="E31" s="23"/>
      <c r="F31" s="23"/>
      <c r="G31" s="24"/>
      <c r="H31" s="24"/>
      <c r="I31" s="24"/>
      <c r="J31" s="25"/>
    </row>
    <row r="32" spans="1:10">
      <c r="A32" s="23"/>
      <c r="B32" s="23"/>
      <c r="C32" s="23"/>
      <c r="D32" s="23"/>
      <c r="E32" s="23"/>
      <c r="F32" s="23"/>
      <c r="G32" s="24"/>
      <c r="H32" s="24"/>
      <c r="I32" s="24"/>
      <c r="J32" s="25"/>
    </row>
    <row r="33" spans="1:10">
      <c r="A33" s="23"/>
      <c r="B33" s="23"/>
      <c r="C33" s="23"/>
      <c r="D33" s="23"/>
      <c r="E33" s="23"/>
      <c r="F33" s="23"/>
      <c r="G33" s="24"/>
      <c r="H33" s="24"/>
      <c r="I33" s="24"/>
      <c r="J33" s="25"/>
    </row>
    <row r="34" spans="1:10">
      <c r="A34" s="23"/>
      <c r="B34" s="23"/>
      <c r="C34" s="23"/>
      <c r="D34" s="23"/>
      <c r="E34" s="23"/>
      <c r="F34" s="23"/>
      <c r="G34" s="24"/>
      <c r="H34" s="24"/>
      <c r="I34" s="24"/>
      <c r="J34" s="25"/>
    </row>
    <row r="35" spans="1:10">
      <c r="A35" s="23"/>
      <c r="B35" s="23"/>
      <c r="C35" s="23"/>
      <c r="D35" s="23"/>
      <c r="E35" s="23"/>
      <c r="F35" s="23"/>
      <c r="G35" s="24"/>
      <c r="H35" s="24"/>
      <c r="I35" s="24"/>
      <c r="J35" s="25"/>
    </row>
    <row r="36" spans="1:10">
      <c r="A36" s="23"/>
      <c r="B36" s="23"/>
      <c r="C36" s="23"/>
      <c r="D36" s="23"/>
      <c r="E36" s="23"/>
      <c r="F36" s="23"/>
      <c r="G36" s="24"/>
      <c r="H36" s="24"/>
      <c r="I36" s="24"/>
      <c r="J36" s="25"/>
    </row>
    <row r="37" spans="1:10">
      <c r="A37" s="23"/>
      <c r="B37" s="23"/>
      <c r="C37" s="23"/>
      <c r="D37" s="23"/>
      <c r="E37" s="23"/>
      <c r="F37" s="23"/>
      <c r="G37" s="24"/>
      <c r="H37" s="24"/>
      <c r="I37" s="24"/>
      <c r="J37" s="25"/>
    </row>
    <row r="38" spans="1:10">
      <c r="A38" s="103" t="s">
        <v>25</v>
      </c>
      <c r="B38" s="104"/>
      <c r="C38" s="104"/>
      <c r="D38" s="104"/>
      <c r="E38" s="104"/>
      <c r="F38" s="104"/>
      <c r="G38" s="104"/>
      <c r="H38" s="104"/>
      <c r="I38" s="104"/>
      <c r="J38" s="104"/>
    </row>
    <row r="39" spans="1:10">
      <c r="A39" s="104"/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>
      <c r="A40" s="104"/>
      <c r="B40" s="104"/>
      <c r="C40" s="104"/>
      <c r="D40" s="104"/>
      <c r="E40" s="104"/>
      <c r="F40" s="104"/>
      <c r="G40" s="104"/>
      <c r="H40" s="104"/>
      <c r="I40" s="104"/>
      <c r="J40" s="104"/>
    </row>
  </sheetData>
  <mergeCells count="10">
    <mergeCell ref="G30:I30"/>
    <mergeCell ref="A38:J40"/>
    <mergeCell ref="A1:J1"/>
    <mergeCell ref="A2:J2"/>
    <mergeCell ref="A3:J3"/>
    <mergeCell ref="A4:J4"/>
    <mergeCell ref="A6:A8"/>
    <mergeCell ref="B6:B8"/>
    <mergeCell ref="C6:I7"/>
    <mergeCell ref="J6:J8"/>
  </mergeCells>
  <printOptions horizontalCentered="1" verticalCentered="1"/>
  <pageMargins left="0.70866141732283472" right="0.70866141732283472" top="0.35433070866141736" bottom="0.35433070866141736" header="0" footer="0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Andata</vt:lpstr>
      <vt:lpstr>Ritorno</vt:lpstr>
      <vt:lpstr>Calcolo Percorr</vt:lpstr>
      <vt:lpstr>'Calcolo Percorr'!Area_stampa</vt:lpstr>
      <vt:lpstr>Ritorno!Area_stampa</vt:lpstr>
      <vt:lpstr>Ritorno!Titoli_stampa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 MECCA</dc:creator>
  <cp:lastModifiedBy>Michele</cp:lastModifiedBy>
  <cp:lastPrinted>2019-01-23T11:27:25Z</cp:lastPrinted>
  <dcterms:created xsi:type="dcterms:W3CDTF">2004-03-10T18:07:35Z</dcterms:created>
  <dcterms:modified xsi:type="dcterms:W3CDTF">2019-05-22T10:48:48Z</dcterms:modified>
</cp:coreProperties>
</file>